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5600"/>
  </bookViews>
  <sheets>
    <sheet name="ТП" sheetId="1" r:id="rId1"/>
    <sheet name="ВЛ" sheetId="2" r:id="rId2"/>
    <sheet name="УНО" sheetId="5" r:id="rId3"/>
  </sheets>
  <definedNames>
    <definedName name="_xlnm.Print_Area" localSheetId="1">ВЛ!$A$1:$K$132</definedName>
    <definedName name="_xlnm.Print_Area" localSheetId="0">ТП!$A$1:$K$66</definedName>
  </definedNames>
  <calcPr calcId="124519"/>
</workbook>
</file>

<file path=xl/calcChain.xml><?xml version="1.0" encoding="utf-8"?>
<calcChain xmlns="http://schemas.openxmlformats.org/spreadsheetml/2006/main">
  <c r="K51" i="1"/>
  <c r="J51"/>
  <c r="H51"/>
  <c r="F51"/>
  <c r="D51"/>
  <c r="K122" i="2" l="1"/>
  <c r="J122"/>
  <c r="H122"/>
  <c r="F122"/>
  <c r="D122"/>
  <c r="A66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J57" i="1"/>
  <c r="D57"/>
  <c r="K57"/>
  <c r="F57"/>
  <c r="H57"/>
  <c r="K15"/>
  <c r="J15"/>
  <c r="H15"/>
  <c r="F15"/>
  <c r="D15"/>
  <c r="H23"/>
  <c r="K23"/>
  <c r="J23"/>
  <c r="F23"/>
  <c r="K59" i="2"/>
  <c r="H59"/>
  <c r="F59"/>
  <c r="D59"/>
  <c r="K52"/>
  <c r="H52"/>
  <c r="F52"/>
  <c r="D52"/>
  <c r="K29"/>
  <c r="J29"/>
  <c r="H29"/>
  <c r="F29"/>
  <c r="D29"/>
  <c r="K17"/>
  <c r="K18" s="1"/>
  <c r="J17"/>
  <c r="J18" s="1"/>
  <c r="H17"/>
  <c r="H18" s="1"/>
  <c r="F17"/>
  <c r="F18" s="1"/>
  <c r="D17"/>
  <c r="D18" s="1"/>
  <c r="J51"/>
  <c r="J50"/>
  <c r="J49"/>
  <c r="K60" l="1"/>
  <c r="H60"/>
  <c r="F60"/>
  <c r="D60"/>
  <c r="D46" i="1"/>
  <c r="J56" i="2" l="1"/>
  <c r="J55"/>
  <c r="J54"/>
  <c r="J45"/>
  <c r="J44"/>
  <c r="J43"/>
  <c r="J42"/>
  <c r="J41"/>
  <c r="J40"/>
  <c r="J39"/>
  <c r="J38"/>
  <c r="K46" i="1"/>
  <c r="J46"/>
  <c r="H46"/>
  <c r="F46"/>
  <c r="K30"/>
  <c r="J30"/>
  <c r="H30"/>
  <c r="F30"/>
  <c r="D30"/>
  <c r="K27"/>
  <c r="J27"/>
  <c r="H27"/>
  <c r="F27"/>
  <c r="D27"/>
  <c r="D23"/>
  <c r="K19"/>
  <c r="J19"/>
  <c r="H19"/>
  <c r="F19"/>
  <c r="D19"/>
  <c r="H33" i="2"/>
  <c r="K31" i="1" l="1"/>
  <c r="K32" s="1"/>
  <c r="H34" i="2"/>
  <c r="H35" s="1"/>
  <c r="H123" s="1"/>
  <c r="J31" i="1"/>
  <c r="J32" s="1"/>
  <c r="H31"/>
  <c r="H32" s="1"/>
  <c r="F31"/>
  <c r="F32" s="1"/>
  <c r="D31"/>
  <c r="D32" s="1"/>
  <c r="K17" i="5"/>
  <c r="K22" s="1"/>
  <c r="J17"/>
  <c r="J22" s="1"/>
  <c r="H17"/>
  <c r="H22" s="1"/>
  <c r="F17"/>
  <c r="F22" s="1"/>
  <c r="D17"/>
  <c r="D22" s="1"/>
  <c r="K63" i="2"/>
  <c r="J63"/>
  <c r="H63"/>
  <c r="F63"/>
  <c r="D63"/>
  <c r="J58"/>
  <c r="J57"/>
  <c r="J46"/>
  <c r="K33"/>
  <c r="J33"/>
  <c r="F33"/>
  <c r="D33"/>
  <c r="K56" i="1"/>
  <c r="J56"/>
  <c r="H56"/>
  <c r="K34" i="2" l="1"/>
  <c r="K35" s="1"/>
  <c r="K123" s="1"/>
  <c r="F34"/>
  <c r="F35" s="1"/>
  <c r="F123" s="1"/>
  <c r="J59"/>
  <c r="J47"/>
  <c r="J34"/>
  <c r="J35" s="1"/>
  <c r="J48"/>
  <c r="J52" l="1"/>
  <c r="J60" s="1"/>
  <c r="J123" s="1"/>
  <c r="D34"/>
  <c r="D35" s="1"/>
  <c r="D123" s="1"/>
</calcChain>
</file>

<file path=xl/sharedStrings.xml><?xml version="1.0" encoding="utf-8"?>
<sst xmlns="http://schemas.openxmlformats.org/spreadsheetml/2006/main" count="415" uniqueCount="245">
  <si>
    <t>"СОГЛАСОВАНО"</t>
  </si>
  <si>
    <t>"УТВЕРЖДАЮ"</t>
  </si>
  <si>
    <t>Главный инженер АО "ОЭС"</t>
  </si>
  <si>
    <t>Генеральный директор АО "ОЭС"</t>
  </si>
  <si>
    <t>_______________И.Г.Тухбатуллин</t>
  </si>
  <si>
    <t>Р.М.Гайсин</t>
  </si>
  <si>
    <t>Начальник ПЭО</t>
  </si>
  <si>
    <t>_______________Хамзина Е.Ф.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</si>
  <si>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</si>
  <si>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</si>
  <si>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</si>
  <si>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</si>
  <si>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</si>
  <si>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</si>
  <si>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</si>
  <si>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</si>
  <si>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</si>
  <si>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</si>
  <si>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</si>
  <si>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</si>
  <si>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</si>
  <si>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</si>
  <si>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</si>
  <si>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1.1</t>
  </si>
  <si>
    <t>Силовые трансформаторы</t>
  </si>
  <si>
    <t>1.1.</t>
  </si>
  <si>
    <t>1 шт</t>
  </si>
  <si>
    <t>2</t>
  </si>
  <si>
    <t xml:space="preserve">Текущий ремонт ОС </t>
  </si>
  <si>
    <t>2.1</t>
  </si>
  <si>
    <t>Трансформаторные подстанции</t>
  </si>
  <si>
    <t>Итого:</t>
  </si>
  <si>
    <t>2.2</t>
  </si>
  <si>
    <t>2.4</t>
  </si>
  <si>
    <t>Тех.присоединение 2024</t>
  </si>
  <si>
    <t>шт.</t>
  </si>
  <si>
    <t>Работы по распоряжению</t>
  </si>
  <si>
    <t>Эл.монтер-обходчик</t>
  </si>
  <si>
    <t>Работа в Эграф</t>
  </si>
  <si>
    <t>Эл.монтер по эскизированию трасс КЛ</t>
  </si>
  <si>
    <t>Подрядные работы</t>
  </si>
  <si>
    <t>ИТОГО ПО ФОРМЕ:</t>
  </si>
  <si>
    <t>Составил:</t>
  </si>
  <si>
    <t>Начальник ПТО</t>
  </si>
  <si>
    <t>Е.Л.Мазоватов</t>
  </si>
  <si>
    <t>Начальник ТПиКЛ</t>
  </si>
  <si>
    <t>М.Д.Шаймарданов</t>
  </si>
  <si>
    <t>Итого: 10 чел*159час = 1 590 ч/ч</t>
  </si>
  <si>
    <t>Текущий ремонт ОС</t>
  </si>
  <si>
    <t>2.2.</t>
  </si>
  <si>
    <t>ТО-2 Воздушные линии 0,4кВ (с отключениями)</t>
  </si>
  <si>
    <t>ТО-1 Воздушные линии 6/10кВ (обходы и осмотры)</t>
  </si>
  <si>
    <t>Обслуживание УО</t>
  </si>
  <si>
    <t>1шт</t>
  </si>
  <si>
    <t>ЗП-729. Галлямов Азат Ильгизович (Общество с ограниченной ответственностью Переработка Пластика Мунира Пласт)
Нежилое здание (склады), расположенное по адресу: РБ, г. Октябрьский, ул. 8 Марта</t>
  </si>
  <si>
    <t>ЗП-731. Хусаинова Валентина Геннадиевна
Индивидуальный жилой дом, расположенный по адресу: РБ, г. Октябрьский, ул. Железнодорожная, 37,</t>
  </si>
  <si>
    <t>Начальник ВЛ</t>
  </si>
  <si>
    <t>Р.Т.Марданшин</t>
  </si>
  <si>
    <t>План работ по участку  УНО на МАРТ 2024 г.</t>
  </si>
  <si>
    <t>Количест-во</t>
  </si>
  <si>
    <t>Помещения (кроме ТП)</t>
  </si>
  <si>
    <t>Текущий ремонт помещений</t>
  </si>
  <si>
    <t>1.2</t>
  </si>
  <si>
    <t>Ремонт ТП/РП</t>
  </si>
  <si>
    <t>1.2.</t>
  </si>
  <si>
    <t>Текущий ремонт ТП</t>
  </si>
  <si>
    <t>Итого по текущему ремонту:</t>
  </si>
  <si>
    <t>Металлоконструкции</t>
  </si>
  <si>
    <t>3.1</t>
  </si>
  <si>
    <t>Изготовление металлоконструкций для участков</t>
  </si>
  <si>
    <t>Прочие виды работ</t>
  </si>
  <si>
    <t>4.1</t>
  </si>
  <si>
    <t>Всего по форме:</t>
  </si>
  <si>
    <t>Мастер УНО</t>
  </si>
  <si>
    <t>Р.Г.Набиуллин</t>
  </si>
  <si>
    <t>На участке УНО в марте работают 3 РАБОЧИХ (сварщик, слесарь, маляр)</t>
  </si>
  <si>
    <t>Итого: 3 рабочих *159ч=477 чел/час</t>
  </si>
  <si>
    <t>Коммутационная аппаратура</t>
  </si>
  <si>
    <t>2.3</t>
  </si>
  <si>
    <t>Замена тр-ра в ТП по дефекту</t>
  </si>
  <si>
    <t>КЛ 0,4кВ</t>
  </si>
  <si>
    <t>КЛ 6-10</t>
  </si>
  <si>
    <t>Ремонт КЛ-0,4кВ по дефектам на март 2024</t>
  </si>
  <si>
    <t>Итого текущий ремонт:</t>
  </si>
  <si>
    <t>Эксплуатационные мероприятия</t>
  </si>
  <si>
    <t>Осмотр тепловизором по графику</t>
  </si>
  <si>
    <t>8</t>
  </si>
  <si>
    <t>9</t>
  </si>
  <si>
    <t>10</t>
  </si>
  <si>
    <t>3</t>
  </si>
  <si>
    <t>3.1.</t>
  </si>
  <si>
    <t>5</t>
  </si>
  <si>
    <t>нормо-часы по плану работ</t>
  </si>
  <si>
    <t>меха- низмо- часы</t>
  </si>
  <si>
    <t>машино- часы</t>
  </si>
  <si>
    <t>ТО-2 Воздушные линии 6/10кВ (с отключениями)</t>
  </si>
  <si>
    <t>ТО-1 Воздушные линии 0,4кВ (обходы и осмотры)</t>
  </si>
  <si>
    <t>3.3</t>
  </si>
  <si>
    <t>3.4.</t>
  </si>
  <si>
    <t>Всего за экспл.мероприятия:</t>
  </si>
  <si>
    <t>План работ по участку  ТПиКЛ на АПРЕЛЬ 2024г.</t>
  </si>
  <si>
    <t>Ремонт Руб. и АВ по дефектам</t>
  </si>
  <si>
    <t>Ремонт КЛ-6кВ по дефекту</t>
  </si>
  <si>
    <t>Устранение течи масла по дефекту</t>
  </si>
  <si>
    <t xml:space="preserve">Капитальный ремонт ОС </t>
  </si>
  <si>
    <t>Ремонт ТМ в резерве</t>
  </si>
  <si>
    <t>Итого капитальный ремонт:</t>
  </si>
  <si>
    <t>Всего по ремонту:</t>
  </si>
  <si>
    <t>ТО-1 ТП-21</t>
  </si>
  <si>
    <t>ТО-1 ТП-027</t>
  </si>
  <si>
    <t>ТО-1 ТП-056</t>
  </si>
  <si>
    <t>ТО-1 ТП-057</t>
  </si>
  <si>
    <t>15</t>
  </si>
  <si>
    <t>На участке ТПиКЛ в апреле работают 10 электромонтеров</t>
  </si>
  <si>
    <t>План работ по участку  ВЛ на АПРЕЛЬ 2024г.</t>
  </si>
  <si>
    <t>ф.04-36/к ТП-018, РП-8</t>
  </si>
  <si>
    <t>ф.04-39/к ТП-047, 125</t>
  </si>
  <si>
    <t>ф.05-11/к ТП-205</t>
  </si>
  <si>
    <t>ф.11-08/к ТП-127,119</t>
  </si>
  <si>
    <t>ф.11-17/к ТП-036, 078, 098</t>
  </si>
  <si>
    <t>ТП-021/ф.Северная</t>
  </si>
  <si>
    <t>ТП-033/ф.Лермонтова</t>
  </si>
  <si>
    <t>ТП-050/ф.Девонская</t>
  </si>
  <si>
    <t>ТП-067/ф.Гоголя, Мира</t>
  </si>
  <si>
    <t>ТП-086/Осипенко</t>
  </si>
  <si>
    <t>ТП-116/ф.Оранжерея, Сигнал</t>
  </si>
  <si>
    <t>ТП-141/Дачная</t>
  </si>
  <si>
    <t>ТП-173/Чеверева, Тупик Чеверева</t>
  </si>
  <si>
    <t>ТП-223/Санаторий Толпар</t>
  </si>
  <si>
    <t>ТП-239/Линия, 1,2,3</t>
  </si>
  <si>
    <t>ТП-21/Уральская</t>
  </si>
  <si>
    <t>ТП-056/Свердлова</t>
  </si>
  <si>
    <t>ТП-108/Отрадная</t>
  </si>
  <si>
    <t>ТП-114/Ст.Разина, Пригородная, Матросова</t>
  </si>
  <si>
    <t>ТП-119/Железнодорожная</t>
  </si>
  <si>
    <t>ТП-127/Вокзальная</t>
  </si>
  <si>
    <t>ТП-174/Матросова, Кызыл Тан</t>
  </si>
  <si>
    <t>ТО-2 ВЛ-6кВ ф.12-16/к ТП-077,147</t>
  </si>
  <si>
    <t>ТО-2 ВЛ-6кВ ф.701-16/к ТП-214,234</t>
  </si>
  <si>
    <t>Воздушные линии 0,4кВ</t>
  </si>
  <si>
    <t>200 м</t>
  </si>
  <si>
    <t>ТП-012А/ф.Тубдиспансер (200м.)</t>
  </si>
  <si>
    <t>ВСЕГО:</t>
  </si>
  <si>
    <t>1080м</t>
  </si>
  <si>
    <t>470м</t>
  </si>
  <si>
    <t>1330м</t>
  </si>
  <si>
    <t>1013м</t>
  </si>
  <si>
    <t>3000 м</t>
  </si>
  <si>
    <t>990 м</t>
  </si>
  <si>
    <t>2568 м</t>
  </si>
  <si>
    <t>350 м</t>
  </si>
  <si>
    <t>455м</t>
  </si>
  <si>
    <t>ТП-08/ф.Комсомольская</t>
  </si>
  <si>
    <t>980 м</t>
  </si>
  <si>
    <t>92 м</t>
  </si>
  <si>
    <t>80м</t>
  </si>
  <si>
    <t>1275 м</t>
  </si>
  <si>
    <t>75 м</t>
  </si>
  <si>
    <t>250 м</t>
  </si>
  <si>
    <t>215 м</t>
  </si>
  <si>
    <t>1000 м</t>
  </si>
  <si>
    <t>ТП-205/Алебастровая, Дачная</t>
  </si>
  <si>
    <t>2125 м</t>
  </si>
  <si>
    <t>194 м</t>
  </si>
  <si>
    <t>1735м</t>
  </si>
  <si>
    <t>РП-2/Елка</t>
  </si>
  <si>
    <t>500 м</t>
  </si>
  <si>
    <t>15 м</t>
  </si>
  <si>
    <t>2965 м</t>
  </si>
  <si>
    <t>5630 м</t>
  </si>
  <si>
    <t>1910 м</t>
  </si>
  <si>
    <t>470 м</t>
  </si>
  <si>
    <t>20 м</t>
  </si>
  <si>
    <t>1900 м</t>
  </si>
  <si>
    <r>
      <t>ТП-102/ф.уралсиб</t>
    </r>
    <r>
      <rPr>
        <b/>
        <sz val="10"/>
        <rFont val="Arial"/>
        <family val="2"/>
        <charset val="204"/>
      </rPr>
      <t xml:space="preserve"> Списать???</t>
    </r>
  </si>
  <si>
    <t>ТО-1 ТП-104</t>
  </si>
  <si>
    <t>ТО-1 ТП-110</t>
  </si>
  <si>
    <t>ТО-1 ТП-148</t>
  </si>
  <si>
    <t>ТО-1 ТП-7</t>
  </si>
  <si>
    <t>ТО-1 ТП-152</t>
  </si>
  <si>
    <t>ТО1 ТП-155</t>
  </si>
  <si>
    <t>ЗП-55. Манусенко Александр Викторович. Индивидуальный садовый дом, расположенный по адресу: РБ, г. Октябрьский, К/с «Дубки-2», участок № 2. Кадастровый номер: 02:57:050508:265  ВЛ+счетчик</t>
  </si>
  <si>
    <t>ЗП-745. Курбонова Омина Гаффоровна
Индивидуальный жилой дом, расположенный по адресу: РБ, г. Октябрьский, проезд 2-й Совхозный, кадастровый номер 02:57:050901:631</t>
  </si>
  <si>
    <t>ЗП-741. Каюмова Галина Анваровна
Индивидуальный садовый дом, расположенный по адресу: РБ, г. Октябрьский, СДТ «Девон-2» участок № 37, кадастровый номер 02:57:030305:463</t>
  </si>
  <si>
    <t>ЗП-743. Назмидинов Асадулло Усмоналиевич
Индивидуальный жилой дом, расположенный по адресу: РБ, г. Октябрьский, ул. Буровиков, участок № 37в,</t>
  </si>
  <si>
    <t>ЗП-744. Назмидинов Убайдуллох Усмоналиевич
Индивидуальный жилой дом, расположенный по адресу: РБ, г. Октябрьский, ул. Буровиков, участок № 37б</t>
  </si>
  <si>
    <t>ЗП-751. Хакимова Флюза Фаритовна
Индивидуальный садовый дом, расположенный по адресу: РБ, г. Октябрьский, СДТ «Девон-2» участок 572</t>
  </si>
  <si>
    <t>ЗП-752. Сазанов Александр Иванович
Индивидуальный садовый дом, расположенный по адресу: РБ, г. Октябрьский, территория СНТ «Девон-2», участок № 40,</t>
  </si>
  <si>
    <t>ЗП-758. Саакян Татевик Мгеровна
Нежилое здание (кафе), расположенное по адресу: РБ, г. Октябрьский, ул. Космонавтов, здание № 61/2</t>
  </si>
  <si>
    <t>ЗП-759. Куликов Павел Иванович
Нежилое здание - магазин, расположенное по адресу: РБ, г. Октябрьский, ул. Кувыкина, 55,</t>
  </si>
  <si>
    <t>ЗП-763. Кузьмин Александр Михайлович
Индивидуальный садовый дом, расположенный по адресу: РБ, г. Октябрьский, территория СНТ "Нарыш-Тау</t>
  </si>
  <si>
    <t>ЗП-764. Хазеева Алина Александровна
Индивидуальный жилой дом, расположенный по адресу: РБ, г. Октябрьский, ул. Объездная, рядом с домом № 1ж</t>
  </si>
  <si>
    <r>
      <rPr>
        <b/>
        <sz val="10"/>
        <rFont val="Arial"/>
        <family val="2"/>
        <charset val="204"/>
      </rPr>
      <t xml:space="preserve">ЗП-765,766,767,768,769,770,771. </t>
    </r>
    <r>
      <rPr>
        <sz val="10"/>
        <rFont val="Arial"/>
        <family val="2"/>
        <charset val="204"/>
      </rPr>
      <t>Курбонова Омина Гаффоровна
Индивидуальный жилой дом, расположенный по адресу: РБ, г. Октябрьский, проезд 2-й Совхозный</t>
    </r>
  </si>
  <si>
    <t>ЗП-775. Кузьмина Людмила Савватиевна
Индивидуальный садовый дом, расположенный по адресу: РБ, г. Октябрьский, СДТ «Девон-2», участок № 61</t>
  </si>
  <si>
    <t>ЗП-796. Артемьев Виктор Александрович
Индивидуальный садовый дом, расположенный по адресу: РБ, г. Октябрьский, СТ «Девон-2», участок №15</t>
  </si>
  <si>
    <t>ЗП-799. Амирханова Гузалия Накиевна
Индивидуальный жилой дом, расположенный по адресу: РБ, г. Октябрьский, 40 микрорайон, ул. №8, уч. №117</t>
  </si>
  <si>
    <t>ЗП-803. Акобян Гарник Гвидонович
Индивидуальный садовый дом, расположенный по адресу: РБ, г. Октябрьский, СДТ «Восход-1», участок 231</t>
  </si>
  <si>
    <t>ЗП-804. Григорьев Филип Геннадьевич
Индивидуальный садовый дом, расположенный по адресу: РБ, г. Октябрьский, СДТ «Девон-2»</t>
  </si>
  <si>
    <t>ЗП-805. Якупов Рим Минниянович
Индивидуальный садовый дом, расположенный по адресу: РБ, г. Октябрьский, СДТ «Девон-2», участок № 549,</t>
  </si>
  <si>
    <t>ЗП-806. Ежов Андрей Евгеньевич
Индивидуальный садовый дом, расположенный по адресу: РБ, г. Октябрьский, территория СНТ "Вузовец", участок № 66,</t>
  </si>
  <si>
    <t>ЗП-807. Иванова Ирина Юрьевна
Индивидуальный садовый дом, расположенный по адресу: РБ, г. Октябрьский, СДТ «Дружба-2», участок 130</t>
  </si>
  <si>
    <t>ЗП-810. Ильмурзин Денис Витальевич
Индивидуальный садовый дом, расположенный по адресу: РБ, г. Октябрьский, СДТ «Вузовец», участок № 43а</t>
  </si>
  <si>
    <t>ЗП-811. Аглеева Гульнара Мухамедфатыховна
Индивидуальный садовый дом, расположенный по адресу: РБ, г. Октябрьский, СДТ «Вузовец», участок № 56,</t>
  </si>
  <si>
    <t>ЗП-813. Соколов Юрий Анатольевич
Индивидуальный садовый дом, расположенный по адресу: РБ, г. Октябрьский, СДТ «Вузовец», участок № 55</t>
  </si>
  <si>
    <t>ЗП-818. Норматов Сухробчон Мадаминович
Индивидуальный жилой дом, расположенный по адресу: РБ, г. Октябрьский, ул. Машиностроителей</t>
  </si>
  <si>
    <t>ЗП-819. Мугавиев Альберт Рамзилевич
Индивидуальный жилой дом, расположенный по адресу: РБ, г. Октябрьский, микрорайон Радужный, ул. Янтарная, з/у №173,</t>
  </si>
  <si>
    <t>ЗП-820. Симакова Валентина Ивановна
Индивидуальный гараж, расположенный по адресу: РБ, г. Октябрьский, ул. Кувыкина, гараж № 13/6,</t>
  </si>
  <si>
    <t>ЗП-822. Гайфуллина Рамзия Закуановна
Индивидуальный садовый дом, расположенный по адресу: РБ, г. Октябрьский, СДТ «Дружба-2», участок № 140,</t>
  </si>
  <si>
    <t>ЗП-825. Дадожонова Махбуба Махбуба
Индивидуальный садовый дом, расположенный по адресу: РБ, г. Октябрьский, СДТ «Заря», участок № 243,</t>
  </si>
  <si>
    <t>ЗП-906. Богатырева Юлия Васильевна
Индивидуальный жилой дом, расположенный по адресу: РБ, г. Октябрьский, ул. Красная, дом №62</t>
  </si>
  <si>
    <t>ЗП-907. Казанцева Ольга Генадиевна
Индивидуальный жилой дом, расположенный по адресу: РБ, г. Октябрьский, ул. Центральная, д. 91</t>
  </si>
  <si>
    <t xml:space="preserve">ЗП-910. Мухаметянова Альфира Миргасимовна
Индивидуальный садовый дом, расположенный по адресу: РБ, г. Октябрьский, сад «Ак-Таш», </t>
  </si>
  <si>
    <t>ЗП-933. Галимов Радик Ханифович
Индивидуальный жилой дом, расположенный по адресу: РБ, г. Октябрьский, микрорайон Радужный, ул. Янтарная, участок № 53</t>
  </si>
  <si>
    <t>ЗП-937. Шавалиев Рустам Байтимерович
Индивидуальный жилой дом, расположенный по адресу: РБ, г. Октябрьский, ул.Буровиков, дом 79</t>
  </si>
  <si>
    <t>ЗП-939. Медведев Павел Юрьевич
Индивидуальный жилой дом, расположенный по адресу: РБ, г. Октябрьский, ул. Матросова, участок №116</t>
  </si>
  <si>
    <t>ЗП-944. Якимов Марат Владиславович
Индивидуальный жилой дом, расположенный по адресу: РБ, г. Октябрьский, ул. Южная, д. 70</t>
  </si>
  <si>
    <t>ЗП-945. Галиуллин Ильмир Тимерьянович
Индивидуальный гараж, расположенный по адресу: РБ, г. Октябрьский, ул. Островского, з/у. 34/1</t>
  </si>
  <si>
    <t>ЗП-962. Греднев Илья Андреевич
Индивидуальный садовый дом, расположенный по адресу: РБ, г. Октябрьский, к/с «Нефтяник»</t>
  </si>
  <si>
    <t>ЗП-49. Камалова Карина Ильшатовна
Индивидуальный садовый дом, расположенный по адресу: РБ, г. Октябрьский, СДТ «Вузовец»</t>
  </si>
  <si>
    <t>ЗП-50. Марданшин Руслан Рустэмович
Индивидуальный садовый дом, расположенный по адресу: РБ, г. Октябрьский, СДТ «Вузовец»</t>
  </si>
  <si>
    <t>ЗП-59. Бычков Павел Александрович
Индивидуальный жилой дом, расположенный по адресу: РБ, г. Октябрьский, проезд 1-й Совхозный, з/у 9</t>
  </si>
  <si>
    <t>ЗП-60. Валеев Рустам Захирович
Индивидуальный жилой дом, расположенный по адресу: РБ, г. Октябрьский, ул. Кооперативная</t>
  </si>
  <si>
    <t>ЗП-61. Валеев Рустам Захирович
Индивидуальный жилой дом, расположенный по адресу: РБ, г. Октябрьский, ул. Кооперативная,</t>
  </si>
  <si>
    <t>ЗП-62. Валеев Рустам Захирович
Индивидуальный жилой дом, расположенный по адресу: РБ, г. Октябрьский, ул. Кооперативная,</t>
  </si>
  <si>
    <t>ЗП-66. Рыбаков Валерий Николаевич
Индивидуальный жилой дом, расположенный по адресу: РБ, г. Октябрьский, микрорайон Радужный, ул. Изумрудная, з/у 18</t>
  </si>
  <si>
    <r>
      <rPr>
        <b/>
        <sz val="10"/>
        <rFont val="Arial"/>
        <family val="2"/>
        <charset val="204"/>
      </rPr>
      <t>ЗП-79, 80, 81.</t>
    </r>
    <r>
      <rPr>
        <sz val="10"/>
        <rFont val="Arial"/>
        <family val="2"/>
        <charset val="204"/>
      </rPr>
      <t xml:space="preserve"> Курбонов Сахобиддин Ахмаджонович
Индивидуальный садовый дом, расположенный по адресу: РБ, г. Октябрьский, СДТ «Ручеек», </t>
    </r>
  </si>
  <si>
    <t>3 шт</t>
  </si>
  <si>
    <t>ЗП-84. Холисов Хисрав Акпаралиевич
Индивидуальный жилой дом, расположенный по адресу: РБ, г. Октябрьский, микрорайон Радужный, ул. Янтарная, з/у № 56,</t>
  </si>
  <si>
    <t>ЗП-94. Нафиков Илдус Римович
Индивидуальный жилой дом, расположенный по адресу: РБ, г. Октябрьский, ул. Братская, д. 41,</t>
  </si>
  <si>
    <t>ЗП-96. Вагапова Алия Рамилевна
Индивидуальный жилой дом, расположенный по адресу: РБ, г. Октябрьский, проезд Бакинский, 8</t>
  </si>
  <si>
    <t>ЗП-101. Закиров Ильдар Раилович
Индивидуальный жилой дом, расположенный по адресу: РБ, г. Октябрьский, ул. Российская, з/у 1в</t>
  </si>
  <si>
    <t>ЗП-106. Баймурзина Назиля Мугамбаровна
Индивидуальный жилой дом, расположенный по адресу: РБ, г. Октябрьский, ул. Алебастровая, 7.</t>
  </si>
  <si>
    <t>ЗП-110. Илюшина Анастасия Петровна
Индивидуальный гараж, расположенный по адресу: г.Октябрьский, ул. Губкина во дворе жилого дома №6</t>
  </si>
  <si>
    <t>ЗП-126. Калимуллин Радик Маратович (Государственное унитарное предприятие "Фонд жилищного строительства Республики Башкортостан&amp;quo)
Временное присоединение ЛЭП-0,4кВ для электроснабжения строительной площадки, расположенной по адресу: г. Октябрьский Республики Башкортостан пр. Ленина, з/у 82</t>
  </si>
  <si>
    <t>ЗП-142. Арсланов Марат Хамитович (ООО СЗ «СТРОЙКИРПИЧХОЛДИНГ»)
Временное присоединение ЛЭП-0,4кВ для электроснабжения строительной площадки-вагона, расположенного по адресу: Республика Башкортостан, город Октябрьский, ул. Шашина, з/у 30</t>
  </si>
  <si>
    <t xml:space="preserve">1 шт </t>
  </si>
  <si>
    <t>На участке ВЛ в апреле работают 10 электромонтеров</t>
  </si>
  <si>
    <t>Итого: 10 чел*159 час = 1 539 ч/ч</t>
  </si>
  <si>
    <t>ЗП-742. Шарифуллина Гульназ Айратовна
Индивидуальный жилой дом, расположенный по адресу: РБ, г. Октябрьский, ул. Муллаяна</t>
  </si>
  <si>
    <t>7 шт</t>
  </si>
  <si>
    <t>ЗП-143. Арсланов Марат Хамитович (ООО "Строительное управление 1")
Временное присоединение ЛЭП-0,4кВ для электроснабжения строительной площадки-вагона, расположенной по адресу:г.Октябрьский, ул. Шашина, з/у 26,</t>
  </si>
  <si>
    <t>4</t>
  </si>
  <si>
    <r>
      <rPr>
        <b/>
        <sz val="9"/>
        <rFont val="Arial"/>
        <family val="2"/>
        <charset val="204"/>
      </rPr>
      <t>ЗП-34</t>
    </r>
    <r>
      <rPr>
        <sz val="9"/>
        <rFont val="Arial"/>
        <family val="2"/>
        <charset val="204"/>
      </rPr>
      <t>.Гардт Наталия Владиславовна. ЭП-0,4кВ для электроснабжения общего имущества ОНСТ «Нефтяник». Монтаж 2АВ в РУ-0,4кВ ТП-212</t>
    </r>
  </si>
  <si>
    <r>
      <rPr>
        <b/>
        <sz val="9"/>
        <rFont val="Arial"/>
        <family val="2"/>
        <charset val="204"/>
      </rPr>
      <t>ЗП-35</t>
    </r>
    <r>
      <rPr>
        <sz val="9"/>
        <rFont val="Arial"/>
        <family val="2"/>
        <charset val="204"/>
      </rPr>
      <t>.ООО СЗ «СтройХолдинг». Арсланов Марат Хамитович. Временное присоединение ЛЭП-0,4кВ для строительной площадки многоэтажного жилого дома: РБ, г. Октябрьский, ул. Шашина, д. 32. Установка и допуск ПУ трехфазный полукосвенного включения в РУ-0,4кВ проектируемой БКТП-10/0,4кВ</t>
    </r>
  </si>
  <si>
    <r>
      <rPr>
        <b/>
        <sz val="9"/>
        <rFont val="Arial"/>
        <family val="2"/>
        <charset val="204"/>
      </rPr>
      <t>ЗП-37</t>
    </r>
    <r>
      <rPr>
        <sz val="9"/>
        <rFont val="Arial"/>
        <family val="2"/>
        <charset val="204"/>
      </rPr>
      <t>.Гильманов Салават Марсильевич. 2КЛ-0,4кВ нежилого здания, г. Октябрьский, ул. Гоголя, зд. 31, корпус 1, 3-12. Установка и допуск ПУ и мощности трехфазный полукосвенного включения по I источнику питания - в ТП-076, I c.ш., ф. 11-37, РУ-0,4кВ яч. № 3, 7Р; по II источнику питания - ТП-076, II c.ш., ф. 04-28, РУ-0,4кВ яч. № 8, 18Р</t>
    </r>
  </si>
</sst>
</file>

<file path=xl/styles.xml><?xml version="1.0" encoding="utf-8"?>
<styleSheet xmlns="http://schemas.openxmlformats.org/spreadsheetml/2006/main">
  <numFmts count="2">
    <numFmt numFmtId="164" formatCode="#\ ##0"/>
    <numFmt numFmtId="165" formatCode="#\ ##0.00"/>
  </numFmts>
  <fonts count="20">
    <font>
      <sz val="11"/>
      <color theme="1"/>
      <name val="Calibri"/>
      <charset val="204"/>
      <scheme val="minor"/>
    </font>
    <font>
      <sz val="12"/>
      <name val="Calibri"/>
      <family val="2"/>
      <charset val="204"/>
      <scheme val="minor"/>
    </font>
    <font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16" fillId="0" borderId="0"/>
  </cellStyleXfs>
  <cellXfs count="1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6" fillId="0" borderId="1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Alignment="1">
      <alignment horizontal="center"/>
    </xf>
    <xf numFmtId="0" fontId="8" fillId="0" borderId="0" xfId="1"/>
    <xf numFmtId="0" fontId="10" fillId="0" borderId="3" xfId="1" applyFont="1" applyBorder="1" applyAlignment="1">
      <alignment horizontal="centerContinuous" vertical="center" wrapText="1"/>
    </xf>
    <xf numFmtId="0" fontId="10" fillId="0" borderId="4" xfId="1" applyFont="1" applyBorder="1" applyAlignment="1">
      <alignment horizontal="centerContinuous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49" fontId="13" fillId="0" borderId="6" xfId="1" applyNumberFormat="1" applyFont="1" applyBorder="1" applyAlignment="1">
      <alignment horizontal="center" vertical="center"/>
    </xf>
    <xf numFmtId="0" fontId="13" fillId="0" borderId="3" xfId="1" applyFont="1" applyBorder="1" applyAlignment="1">
      <alignment vertical="center"/>
    </xf>
    <xf numFmtId="0" fontId="12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vertical="center" wrapText="1"/>
    </xf>
    <xf numFmtId="0" fontId="12" fillId="0" borderId="6" xfId="1" applyFont="1" applyBorder="1" applyAlignment="1">
      <alignment horizontal="center" vertical="center" wrapText="1"/>
    </xf>
    <xf numFmtId="165" fontId="12" fillId="0" borderId="6" xfId="1" applyNumberFormat="1" applyFont="1" applyBorder="1" applyAlignment="1">
      <alignment horizontal="right" vertical="center"/>
    </xf>
    <xf numFmtId="165" fontId="12" fillId="0" borderId="7" xfId="1" applyNumberFormat="1" applyFont="1" applyBorder="1" applyAlignment="1">
      <alignment vertical="center"/>
    </xf>
    <xf numFmtId="0" fontId="13" fillId="0" borderId="6" xfId="1" applyFont="1" applyBorder="1" applyAlignment="1">
      <alignment horizontal="center" vertical="center"/>
    </xf>
    <xf numFmtId="165" fontId="13" fillId="0" borderId="6" xfId="1" applyNumberFormat="1" applyFont="1" applyBorder="1" applyAlignment="1">
      <alignment horizontal="right" vertical="center"/>
    </xf>
    <xf numFmtId="49" fontId="12" fillId="0" borderId="6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right" vertical="center"/>
    </xf>
    <xf numFmtId="2" fontId="12" fillId="0" borderId="6" xfId="1" applyNumberFormat="1" applyFont="1" applyBorder="1" applyAlignment="1">
      <alignment horizontal="right" vertical="center"/>
    </xf>
    <xf numFmtId="165" fontId="11" fillId="0" borderId="6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0" fontId="11" fillId="0" borderId="6" xfId="1" applyFont="1" applyBorder="1" applyAlignment="1">
      <alignment horizontal="right"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0" applyFont="1" applyAlignment="1">
      <alignment horizontal="center"/>
    </xf>
    <xf numFmtId="0" fontId="14" fillId="0" borderId="0" xfId="0" applyFont="1"/>
    <xf numFmtId="0" fontId="5" fillId="0" borderId="1" xfId="1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10" fillId="0" borderId="7" xfId="1" applyFont="1" applyBorder="1" applyAlignment="1">
      <alignment horizontal="centerContinuous" vertical="center" wrapText="1"/>
    </xf>
    <xf numFmtId="0" fontId="11" fillId="0" borderId="4" xfId="1" applyFont="1" applyBorder="1" applyAlignment="1">
      <alignment vertical="center"/>
    </xf>
    <xf numFmtId="0" fontId="12" fillId="0" borderId="4" xfId="1" applyFont="1" applyBorder="1" applyAlignment="1">
      <alignment vertical="center"/>
    </xf>
    <xf numFmtId="0" fontId="13" fillId="0" borderId="6" xfId="1" applyFont="1" applyBorder="1" applyAlignment="1">
      <alignment horizontal="right" vertical="center"/>
    </xf>
    <xf numFmtId="164" fontId="13" fillId="0" borderId="6" xfId="1" applyNumberFormat="1" applyFont="1" applyBorder="1" applyAlignment="1">
      <alignment horizontal="right" vertical="center"/>
    </xf>
    <xf numFmtId="164" fontId="12" fillId="0" borderId="6" xfId="1" applyNumberFormat="1" applyFont="1" applyBorder="1" applyAlignment="1">
      <alignment horizontal="right" vertical="center"/>
    </xf>
    <xf numFmtId="0" fontId="15" fillId="0" borderId="6" xfId="0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horizontal="center" vertical="center"/>
    </xf>
    <xf numFmtId="49" fontId="8" fillId="0" borderId="0" xfId="1" applyNumberFormat="1" applyAlignment="1">
      <alignment horizontal="center"/>
    </xf>
    <xf numFmtId="49" fontId="11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15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1" applyFont="1" applyAlignment="1">
      <alignment horizontal="right" vertical="center"/>
    </xf>
    <xf numFmtId="0" fontId="15" fillId="0" borderId="1" xfId="1" applyFont="1" applyBorder="1" applyAlignment="1">
      <alignment vertic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horizontal="right" vertical="center"/>
    </xf>
    <xf numFmtId="0" fontId="17" fillId="0" borderId="3" xfId="1" applyFont="1" applyBorder="1" applyAlignment="1">
      <alignment horizontal="center" vertical="center"/>
    </xf>
    <xf numFmtId="0" fontId="17" fillId="0" borderId="3" xfId="1" applyFont="1" applyBorder="1" applyAlignment="1">
      <alignment horizontal="left" vertical="center"/>
    </xf>
    <xf numFmtId="0" fontId="15" fillId="0" borderId="7" xfId="1" applyFont="1" applyBorder="1" applyAlignment="1">
      <alignment horizontal="center" vertical="center"/>
    </xf>
    <xf numFmtId="164" fontId="17" fillId="0" borderId="7" xfId="1" applyNumberFormat="1" applyFont="1" applyBorder="1" applyAlignment="1">
      <alignment horizontal="right" vertical="center"/>
    </xf>
    <xf numFmtId="0" fontId="17" fillId="0" borderId="7" xfId="1" applyFont="1" applyBorder="1" applyAlignment="1">
      <alignment horizontal="right" vertical="center"/>
    </xf>
    <xf numFmtId="164" fontId="15" fillId="0" borderId="7" xfId="1" applyNumberFormat="1" applyFont="1" applyBorder="1" applyAlignment="1">
      <alignment horizontal="right" vertical="center"/>
    </xf>
    <xf numFmtId="0" fontId="15" fillId="0" borderId="7" xfId="1" applyFont="1" applyBorder="1" applyAlignment="1">
      <alignment horizontal="right" vertical="center"/>
    </xf>
    <xf numFmtId="0" fontId="17" fillId="0" borderId="4" xfId="1" applyFont="1" applyBorder="1" applyAlignment="1">
      <alignment horizontal="right" vertical="center"/>
    </xf>
    <xf numFmtId="0" fontId="19" fillId="0" borderId="6" xfId="1" applyFont="1" applyBorder="1" applyAlignment="1">
      <alignment horizontal="center" vertical="center"/>
    </xf>
    <xf numFmtId="0" fontId="19" fillId="0" borderId="3" xfId="1" applyFont="1" applyBorder="1" applyAlignment="1">
      <alignment horizontal="left" vertical="center"/>
    </xf>
    <xf numFmtId="0" fontId="15" fillId="0" borderId="4" xfId="1" applyFont="1" applyBorder="1" applyAlignment="1">
      <alignment horizontal="right" vertical="center"/>
    </xf>
    <xf numFmtId="0" fontId="15" fillId="0" borderId="6" xfId="1" applyFont="1" applyBorder="1" applyAlignment="1">
      <alignment horizontal="center" vertical="center"/>
    </xf>
    <xf numFmtId="0" fontId="15" fillId="0" borderId="6" xfId="2" applyNumberFormat="1" applyFont="1" applyBorder="1" applyAlignment="1">
      <alignment vertical="center" wrapText="1"/>
    </xf>
    <xf numFmtId="0" fontId="15" fillId="0" borderId="6" xfId="2" applyNumberFormat="1" applyFont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right" vertical="center"/>
    </xf>
    <xf numFmtId="0" fontId="15" fillId="0" borderId="6" xfId="1" applyFont="1" applyBorder="1" applyAlignment="1">
      <alignment horizontal="right" vertical="center"/>
    </xf>
    <xf numFmtId="164" fontId="15" fillId="0" borderId="6" xfId="1" applyNumberFormat="1" applyFont="1" applyBorder="1" applyAlignment="1">
      <alignment horizontal="right" vertical="center"/>
    </xf>
    <xf numFmtId="165" fontId="15" fillId="0" borderId="6" xfId="1" applyNumberFormat="1" applyFont="1" applyBorder="1" applyAlignment="1">
      <alignment horizontal="right" vertical="center"/>
    </xf>
    <xf numFmtId="49" fontId="17" fillId="0" borderId="0" xfId="0" applyNumberFormat="1" applyFont="1" applyAlignment="1">
      <alignment horizontal="center" vertical="center"/>
    </xf>
    <xf numFmtId="164" fontId="19" fillId="0" borderId="6" xfId="1" applyNumberFormat="1" applyFont="1" applyBorder="1" applyAlignment="1">
      <alignment horizontal="right" vertical="center"/>
    </xf>
    <xf numFmtId="0" fontId="19" fillId="0" borderId="6" xfId="1" applyFont="1" applyBorder="1" applyAlignment="1">
      <alignment horizontal="right" vertical="center"/>
    </xf>
    <xf numFmtId="49" fontId="19" fillId="0" borderId="6" xfId="1" applyNumberFormat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2" fontId="15" fillId="0" borderId="6" xfId="2" applyNumberFormat="1" applyFont="1" applyBorder="1" applyAlignment="1">
      <alignment horizontal="right" vertical="center"/>
    </xf>
    <xf numFmtId="0" fontId="15" fillId="0" borderId="6" xfId="1" applyFont="1" applyBorder="1" applyAlignment="1">
      <alignment horizontal="center" vertical="center" wrapText="1"/>
    </xf>
    <xf numFmtId="165" fontId="17" fillId="0" borderId="6" xfId="1" applyNumberFormat="1" applyFont="1" applyBorder="1" applyAlignment="1">
      <alignment horizontal="center" vertical="center"/>
    </xf>
    <xf numFmtId="164" fontId="17" fillId="0" borderId="6" xfId="1" applyNumberFormat="1" applyFont="1" applyBorder="1" applyAlignment="1">
      <alignment horizontal="right" vertical="center"/>
    </xf>
    <xf numFmtId="0" fontId="17" fillId="0" borderId="6" xfId="1" applyFont="1" applyBorder="1" applyAlignment="1">
      <alignment horizontal="right" vertical="center"/>
    </xf>
    <xf numFmtId="0" fontId="15" fillId="0" borderId="7" xfId="0" applyFont="1" applyBorder="1" applyAlignment="1">
      <alignment vertical="center" wrapText="1"/>
    </xf>
    <xf numFmtId="164" fontId="15" fillId="0" borderId="6" xfId="0" applyNumberFormat="1" applyFont="1" applyBorder="1" applyAlignment="1">
      <alignment horizontal="right" vertical="center"/>
    </xf>
    <xf numFmtId="164" fontId="15" fillId="0" borderId="5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165" fontId="17" fillId="0" borderId="6" xfId="1" applyNumberFormat="1" applyFont="1" applyBorder="1" applyAlignment="1">
      <alignment vertical="center"/>
    </xf>
    <xf numFmtId="0" fontId="17" fillId="0" borderId="0" xfId="1" applyFont="1" applyAlignment="1">
      <alignment horizontal="right" vertical="center"/>
    </xf>
    <xf numFmtId="164" fontId="17" fillId="0" borderId="0" xfId="1" applyNumberFormat="1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7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4" fontId="19" fillId="0" borderId="6" xfId="1" applyNumberFormat="1" applyFont="1" applyBorder="1" applyAlignment="1">
      <alignment horizontal="right" vertical="center"/>
    </xf>
    <xf numFmtId="4" fontId="17" fillId="0" borderId="6" xfId="1" applyNumberFormat="1" applyFont="1" applyBorder="1" applyAlignment="1">
      <alignment vertical="center"/>
    </xf>
    <xf numFmtId="4" fontId="17" fillId="0" borderId="6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center" vertical="center"/>
    </xf>
    <xf numFmtId="1" fontId="12" fillId="0" borderId="6" xfId="1" applyNumberFormat="1" applyFont="1" applyBorder="1" applyAlignment="1">
      <alignment horizontal="right" vertical="center"/>
    </xf>
    <xf numFmtId="1" fontId="13" fillId="0" borderId="6" xfId="1" applyNumberFormat="1" applyFont="1" applyBorder="1" applyAlignment="1">
      <alignment horizontal="right" vertical="center"/>
    </xf>
    <xf numFmtId="3" fontId="11" fillId="0" borderId="6" xfId="1" applyNumberFormat="1" applyFont="1" applyBorder="1" applyAlignment="1">
      <alignment vertical="center"/>
    </xf>
    <xf numFmtId="3" fontId="11" fillId="0" borderId="6" xfId="1" applyNumberFormat="1" applyFont="1" applyBorder="1" applyAlignment="1">
      <alignment horizontal="right" vertical="center"/>
    </xf>
    <xf numFmtId="0" fontId="17" fillId="0" borderId="6" xfId="1" applyFont="1" applyFill="1" applyBorder="1" applyAlignment="1">
      <alignment horizontal="center" vertical="center"/>
    </xf>
    <xf numFmtId="164" fontId="17" fillId="0" borderId="6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horizontal="right" vertical="center"/>
    </xf>
    <xf numFmtId="0" fontId="15" fillId="0" borderId="6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right" vertical="center"/>
    </xf>
    <xf numFmtId="0" fontId="13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right" vertical="center"/>
    </xf>
    <xf numFmtId="0" fontId="19" fillId="0" borderId="4" xfId="1" applyFont="1" applyBorder="1" applyAlignment="1">
      <alignment horizontal="center" vertical="center"/>
    </xf>
    <xf numFmtId="0" fontId="17" fillId="0" borderId="3" xfId="1" applyFont="1" applyBorder="1" applyAlignment="1">
      <alignment horizontal="right" vertical="center"/>
    </xf>
    <xf numFmtId="0" fontId="17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7" fillId="0" borderId="3" xfId="1" applyFont="1" applyFill="1" applyBorder="1" applyAlignment="1">
      <alignment horizontal="right" vertical="center"/>
    </xf>
    <xf numFmtId="0" fontId="17" fillId="0" borderId="4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right" vertical="center"/>
    </xf>
    <xf numFmtId="0" fontId="11" fillId="0" borderId="4" xfId="1" applyFont="1" applyBorder="1" applyAlignment="1">
      <alignment horizontal="right" vertical="center"/>
    </xf>
  </cellXfs>
  <cellStyles count="3">
    <cellStyle name="Обычный" xfId="0" builtinId="0"/>
    <cellStyle name="Обычный_ВЛ" xfId="2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tabSelected="1" view="pageBreakPreview" zoomScale="85" zoomScaleSheetLayoutView="85" workbookViewId="0">
      <selection activeCell="G50" sqref="G50"/>
    </sheetView>
  </sheetViews>
  <sheetFormatPr defaultColWidth="9.140625" defaultRowHeight="15"/>
  <cols>
    <col min="1" max="1" width="7" style="61" customWidth="1"/>
    <col min="2" max="2" width="28.28515625" style="4" customWidth="1"/>
    <col min="3" max="3" width="9.140625" style="4"/>
    <col min="4" max="4" width="12.42578125" style="4" customWidth="1"/>
    <col min="5" max="5" width="9.140625" style="4"/>
    <col min="6" max="6" width="11" style="4" customWidth="1"/>
    <col min="7" max="16384" width="9.140625" style="4"/>
  </cols>
  <sheetData>
    <row r="1" spans="1:11" s="1" customFormat="1" ht="15.75">
      <c r="A1" s="130" t="s">
        <v>0</v>
      </c>
      <c r="B1" s="130"/>
      <c r="C1" s="5"/>
      <c r="D1" s="5"/>
      <c r="E1" s="5"/>
      <c r="F1" s="5"/>
      <c r="G1" s="5"/>
      <c r="H1" s="6" t="s">
        <v>1</v>
      </c>
      <c r="I1" s="5"/>
      <c r="J1" s="5"/>
      <c r="K1" s="5"/>
    </row>
    <row r="2" spans="1:11" s="1" customFormat="1" ht="32.25" customHeight="1">
      <c r="A2" s="131" t="s">
        <v>2</v>
      </c>
      <c r="B2" s="131"/>
      <c r="C2" s="5"/>
      <c r="D2" s="5"/>
      <c r="E2" s="5"/>
      <c r="F2" s="5"/>
      <c r="G2" s="5"/>
      <c r="H2" s="132" t="s">
        <v>3</v>
      </c>
      <c r="I2" s="132"/>
      <c r="J2" s="132"/>
      <c r="K2" s="132"/>
    </row>
    <row r="3" spans="1:11" s="1" customFormat="1" ht="15.75">
      <c r="A3" s="55"/>
      <c r="B3" s="8" t="s">
        <v>4</v>
      </c>
      <c r="C3" s="5"/>
      <c r="D3" s="5"/>
      <c r="E3" s="5"/>
      <c r="F3" s="5"/>
      <c r="G3" s="5"/>
      <c r="H3" s="9"/>
      <c r="I3" s="45"/>
      <c r="J3" s="133" t="s">
        <v>5</v>
      </c>
      <c r="K3" s="133"/>
    </row>
    <row r="4" spans="1:11" s="1" customFormat="1" ht="15.75">
      <c r="A4" s="56"/>
      <c r="B4" s="11"/>
      <c r="C4" s="5"/>
      <c r="D4" s="5"/>
      <c r="E4" s="5"/>
      <c r="F4" s="5"/>
      <c r="G4" s="5"/>
      <c r="H4" s="11"/>
      <c r="I4" s="5"/>
      <c r="J4" s="46"/>
      <c r="K4" s="46"/>
    </row>
    <row r="5" spans="1:11" s="1" customFormat="1" ht="15" customHeight="1">
      <c r="A5" s="131" t="s">
        <v>6</v>
      </c>
      <c r="B5" s="131"/>
      <c r="C5" s="5"/>
      <c r="D5" s="5"/>
      <c r="E5" s="5"/>
      <c r="F5" s="5"/>
      <c r="G5" s="5"/>
      <c r="H5" s="132"/>
      <c r="I5" s="132"/>
      <c r="J5" s="5"/>
      <c r="K5" s="5"/>
    </row>
    <row r="6" spans="1:11" s="1" customFormat="1" ht="15.75">
      <c r="A6" s="55"/>
      <c r="B6" s="12" t="s">
        <v>7</v>
      </c>
      <c r="C6" s="5"/>
      <c r="D6" s="5"/>
      <c r="E6" s="5"/>
      <c r="F6" s="5"/>
      <c r="G6" s="5"/>
      <c r="H6" s="11"/>
      <c r="I6" s="5"/>
      <c r="J6" s="133"/>
      <c r="K6" s="133"/>
    </row>
    <row r="7" spans="1:11">
      <c r="A7" s="57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>
      <c r="A8" s="134" t="s">
        <v>100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</row>
    <row r="9" spans="1:11">
      <c r="A9" s="57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28.5" customHeight="1">
      <c r="A10" s="143" t="s">
        <v>8</v>
      </c>
      <c r="B10" s="138" t="s">
        <v>9</v>
      </c>
      <c r="C10" s="138" t="s">
        <v>10</v>
      </c>
      <c r="D10" s="15" t="s">
        <v>11</v>
      </c>
      <c r="E10" s="16"/>
      <c r="F10" s="135" t="s">
        <v>12</v>
      </c>
      <c r="G10" s="135"/>
      <c r="H10" s="15" t="s">
        <v>13</v>
      </c>
      <c r="I10" s="47"/>
      <c r="J10" s="47"/>
      <c r="K10" s="16"/>
    </row>
    <row r="11" spans="1:11" ht="66" customHeight="1">
      <c r="A11" s="144"/>
      <c r="B11" s="139"/>
      <c r="C11" s="139"/>
      <c r="D11" s="18" t="s">
        <v>14</v>
      </c>
      <c r="E11" s="18" t="s">
        <v>15</v>
      </c>
      <c r="F11" s="17" t="s">
        <v>16</v>
      </c>
      <c r="G11" s="17" t="s">
        <v>17</v>
      </c>
      <c r="H11" s="54" t="s">
        <v>92</v>
      </c>
      <c r="I11" s="18" t="s">
        <v>19</v>
      </c>
      <c r="J11" s="54" t="s">
        <v>94</v>
      </c>
      <c r="K11" s="54" t="s">
        <v>93</v>
      </c>
    </row>
    <row r="12" spans="1:11">
      <c r="A12" s="58" t="s">
        <v>22</v>
      </c>
      <c r="B12" s="20" t="s">
        <v>104</v>
      </c>
      <c r="C12" s="21"/>
      <c r="D12" s="22"/>
      <c r="E12" s="23"/>
      <c r="F12" s="24"/>
      <c r="G12" s="21"/>
      <c r="H12" s="23"/>
      <c r="I12" s="23"/>
      <c r="J12" s="23"/>
      <c r="K12" s="48"/>
    </row>
    <row r="13" spans="1:11">
      <c r="A13" s="25" t="s">
        <v>23</v>
      </c>
      <c r="B13" s="26" t="s">
        <v>24</v>
      </c>
      <c r="C13" s="21"/>
      <c r="D13" s="24"/>
      <c r="E13" s="21"/>
      <c r="F13" s="24"/>
      <c r="G13" s="21"/>
      <c r="H13" s="21"/>
      <c r="I13" s="21"/>
      <c r="J13" s="21"/>
      <c r="K13" s="49"/>
    </row>
    <row r="14" spans="1:11" ht="21" customHeight="1">
      <c r="A14" s="34">
        <v>1</v>
      </c>
      <c r="B14" s="28" t="s">
        <v>105</v>
      </c>
      <c r="C14" s="29" t="s">
        <v>26</v>
      </c>
      <c r="D14" s="52">
        <v>130000</v>
      </c>
      <c r="E14" s="35"/>
      <c r="F14" s="52">
        <v>75000</v>
      </c>
      <c r="G14" s="52"/>
      <c r="H14" s="52">
        <v>159</v>
      </c>
      <c r="I14" s="52"/>
      <c r="J14" s="52">
        <v>16</v>
      </c>
      <c r="K14" s="35">
        <v>4</v>
      </c>
    </row>
    <row r="15" spans="1:11">
      <c r="A15" s="136" t="s">
        <v>106</v>
      </c>
      <c r="B15" s="137"/>
      <c r="C15" s="32"/>
      <c r="D15" s="51">
        <f>D14</f>
        <v>130000</v>
      </c>
      <c r="E15" s="50"/>
      <c r="F15" s="51">
        <f>F14</f>
        <v>75000</v>
      </c>
      <c r="G15" s="51"/>
      <c r="H15" s="51">
        <f>H14</f>
        <v>159</v>
      </c>
      <c r="I15" s="51"/>
      <c r="J15" s="51">
        <f>J14</f>
        <v>16</v>
      </c>
      <c r="K15" s="51">
        <f>K14</f>
        <v>4</v>
      </c>
    </row>
    <row r="16" spans="1:11">
      <c r="A16" s="58" t="s">
        <v>27</v>
      </c>
      <c r="B16" s="20" t="s">
        <v>28</v>
      </c>
      <c r="C16" s="21"/>
      <c r="D16" s="22"/>
      <c r="E16" s="23"/>
      <c r="F16" s="24"/>
      <c r="G16" s="21"/>
      <c r="H16" s="23"/>
      <c r="I16" s="23"/>
      <c r="J16" s="23"/>
      <c r="K16" s="48"/>
    </row>
    <row r="17" spans="1:11">
      <c r="A17" s="25" t="s">
        <v>29</v>
      </c>
      <c r="B17" s="26" t="s">
        <v>77</v>
      </c>
      <c r="C17" s="21"/>
      <c r="D17" s="24"/>
      <c r="E17" s="21"/>
      <c r="F17" s="24"/>
      <c r="G17" s="21"/>
      <c r="H17" s="21"/>
      <c r="I17" s="21"/>
      <c r="J17" s="21"/>
      <c r="K17" s="49"/>
    </row>
    <row r="18" spans="1:11" ht="35.25" customHeight="1">
      <c r="A18" s="34">
        <v>1</v>
      </c>
      <c r="B18" s="28" t="s">
        <v>101</v>
      </c>
      <c r="C18" s="29" t="s">
        <v>26</v>
      </c>
      <c r="D18" s="52">
        <v>6000</v>
      </c>
      <c r="E18" s="35"/>
      <c r="F18" s="52">
        <v>5000</v>
      </c>
      <c r="G18" s="52"/>
      <c r="H18" s="52">
        <v>20</v>
      </c>
      <c r="I18" s="52"/>
      <c r="J18" s="52">
        <v>16</v>
      </c>
      <c r="K18" s="35">
        <v>4</v>
      </c>
    </row>
    <row r="19" spans="1:11">
      <c r="A19" s="136" t="s">
        <v>31</v>
      </c>
      <c r="B19" s="137"/>
      <c r="C19" s="32" t="s">
        <v>22</v>
      </c>
      <c r="D19" s="51">
        <f>SUM(D18:D18)</f>
        <v>6000</v>
      </c>
      <c r="E19" s="50"/>
      <c r="F19" s="51">
        <f>SUM(F18:F18)</f>
        <v>5000</v>
      </c>
      <c r="G19" s="51"/>
      <c r="H19" s="51">
        <f>SUM(H18:H18)</f>
        <v>20</v>
      </c>
      <c r="I19" s="51"/>
      <c r="J19" s="51">
        <f>SUM(J18:J18)</f>
        <v>16</v>
      </c>
      <c r="K19" s="51">
        <f>SUM(K18:K18)</f>
        <v>4</v>
      </c>
    </row>
    <row r="20" spans="1:11">
      <c r="A20" s="25" t="s">
        <v>32</v>
      </c>
      <c r="B20" s="26" t="s">
        <v>81</v>
      </c>
      <c r="C20" s="21"/>
      <c r="D20" s="24"/>
      <c r="E20" s="21"/>
      <c r="F20" s="24"/>
      <c r="G20" s="24"/>
      <c r="H20" s="24"/>
      <c r="I20" s="24"/>
      <c r="J20" s="24"/>
      <c r="K20" s="49"/>
    </row>
    <row r="21" spans="1:11">
      <c r="A21" s="34">
        <v>1</v>
      </c>
      <c r="B21" s="28" t="s">
        <v>102</v>
      </c>
      <c r="C21" s="29" t="s">
        <v>26</v>
      </c>
      <c r="D21" s="52">
        <v>230000</v>
      </c>
      <c r="E21" s="35"/>
      <c r="F21" s="52">
        <v>20000</v>
      </c>
      <c r="G21" s="52"/>
      <c r="H21" s="52">
        <v>200</v>
      </c>
      <c r="I21" s="52"/>
      <c r="J21" s="52">
        <v>176</v>
      </c>
      <c r="K21" s="36">
        <v>12</v>
      </c>
    </row>
    <row r="22" spans="1:11">
      <c r="A22" s="34">
        <v>2</v>
      </c>
      <c r="B22" s="28" t="s">
        <v>102</v>
      </c>
      <c r="C22" s="29" t="s">
        <v>26</v>
      </c>
      <c r="D22" s="52">
        <v>230000</v>
      </c>
      <c r="E22" s="35"/>
      <c r="F22" s="52">
        <v>20000</v>
      </c>
      <c r="G22" s="52"/>
      <c r="H22" s="52">
        <v>200</v>
      </c>
      <c r="I22" s="52"/>
      <c r="J22" s="52">
        <v>176</v>
      </c>
      <c r="K22" s="36">
        <v>12</v>
      </c>
    </row>
    <row r="23" spans="1:11">
      <c r="A23" s="136" t="s">
        <v>31</v>
      </c>
      <c r="B23" s="137"/>
      <c r="C23" s="32">
        <v>2</v>
      </c>
      <c r="D23" s="51">
        <f>SUM(D21:D22)</f>
        <v>460000</v>
      </c>
      <c r="E23" s="50"/>
      <c r="F23" s="51">
        <f>SUM(F21:F22)</f>
        <v>40000</v>
      </c>
      <c r="G23" s="51"/>
      <c r="H23" s="51">
        <f>SUM(H21:H22)</f>
        <v>400</v>
      </c>
      <c r="I23" s="51"/>
      <c r="J23" s="51">
        <f>SUM(J21:J22)</f>
        <v>352</v>
      </c>
      <c r="K23" s="51">
        <f>SUM(K21:K22)</f>
        <v>24</v>
      </c>
    </row>
    <row r="24" spans="1:11">
      <c r="A24" s="25" t="s">
        <v>78</v>
      </c>
      <c r="B24" s="26" t="s">
        <v>24</v>
      </c>
      <c r="C24" s="21"/>
      <c r="D24" s="24"/>
      <c r="E24" s="21"/>
      <c r="F24" s="24"/>
      <c r="G24" s="24"/>
      <c r="H24" s="24"/>
      <c r="I24" s="24"/>
      <c r="J24" s="24"/>
      <c r="K24" s="49"/>
    </row>
    <row r="25" spans="1:11">
      <c r="A25" s="34">
        <v>1</v>
      </c>
      <c r="B25" s="28" t="s">
        <v>79</v>
      </c>
      <c r="C25" s="29" t="s">
        <v>26</v>
      </c>
      <c r="D25" s="52">
        <v>15000</v>
      </c>
      <c r="E25" s="35"/>
      <c r="F25" s="52"/>
      <c r="G25" s="52"/>
      <c r="H25" s="52">
        <v>20</v>
      </c>
      <c r="I25" s="52"/>
      <c r="J25" s="52">
        <v>16</v>
      </c>
      <c r="K25" s="36">
        <v>1</v>
      </c>
    </row>
    <row r="26" spans="1:11" ht="24">
      <c r="A26" s="34">
        <v>2</v>
      </c>
      <c r="B26" s="28" t="s">
        <v>103</v>
      </c>
      <c r="C26" s="29" t="s">
        <v>26</v>
      </c>
      <c r="D26" s="52">
        <v>15000</v>
      </c>
      <c r="E26" s="35"/>
      <c r="F26" s="52"/>
      <c r="G26" s="52"/>
      <c r="H26" s="52">
        <v>20</v>
      </c>
      <c r="I26" s="52"/>
      <c r="J26" s="52">
        <v>16</v>
      </c>
      <c r="K26" s="36">
        <v>1</v>
      </c>
    </row>
    <row r="27" spans="1:11">
      <c r="A27" s="136" t="s">
        <v>31</v>
      </c>
      <c r="B27" s="137"/>
      <c r="C27" s="32">
        <v>2</v>
      </c>
      <c r="D27" s="51">
        <f>SUM(D25:D26)</f>
        <v>30000</v>
      </c>
      <c r="E27" s="50"/>
      <c r="F27" s="51">
        <f>SUM(F25:F26)</f>
        <v>0</v>
      </c>
      <c r="G27" s="51"/>
      <c r="H27" s="51">
        <f>SUM(H25:H26)</f>
        <v>40</v>
      </c>
      <c r="I27" s="51"/>
      <c r="J27" s="51">
        <f>SUM(J25:J26)</f>
        <v>32</v>
      </c>
      <c r="K27" s="51">
        <f>SUM(K25:K26)</f>
        <v>2</v>
      </c>
    </row>
    <row r="28" spans="1:11">
      <c r="A28" s="25" t="s">
        <v>33</v>
      </c>
      <c r="B28" s="26" t="s">
        <v>80</v>
      </c>
      <c r="C28" s="21"/>
      <c r="D28" s="24"/>
      <c r="E28" s="21"/>
      <c r="F28" s="24"/>
      <c r="G28" s="24"/>
      <c r="H28" s="24"/>
      <c r="I28" s="24"/>
      <c r="J28" s="24"/>
      <c r="K28" s="49"/>
    </row>
    <row r="29" spans="1:11" ht="24">
      <c r="A29" s="34">
        <v>1</v>
      </c>
      <c r="B29" s="28" t="s">
        <v>82</v>
      </c>
      <c r="C29" s="29" t="s">
        <v>26</v>
      </c>
      <c r="D29" s="52">
        <v>64000</v>
      </c>
      <c r="E29" s="35"/>
      <c r="F29" s="52">
        <v>15000</v>
      </c>
      <c r="G29" s="52"/>
      <c r="H29" s="52">
        <v>100</v>
      </c>
      <c r="I29" s="52"/>
      <c r="J29" s="52">
        <v>80</v>
      </c>
      <c r="K29" s="36">
        <v>4</v>
      </c>
    </row>
    <row r="30" spans="1:11">
      <c r="A30" s="136" t="s">
        <v>31</v>
      </c>
      <c r="B30" s="137"/>
      <c r="C30" s="32">
        <v>2</v>
      </c>
      <c r="D30" s="51">
        <f>SUM(D29:D29)</f>
        <v>64000</v>
      </c>
      <c r="E30" s="50"/>
      <c r="F30" s="51">
        <f>SUM(F29:F29)</f>
        <v>15000</v>
      </c>
      <c r="G30" s="51"/>
      <c r="H30" s="51">
        <f>SUM(H29:H29)</f>
        <v>100</v>
      </c>
      <c r="I30" s="51"/>
      <c r="J30" s="51">
        <f>SUM(J29:J29)</f>
        <v>80</v>
      </c>
      <c r="K30" s="51">
        <f>SUM(K29:K29)</f>
        <v>4</v>
      </c>
    </row>
    <row r="31" spans="1:11">
      <c r="A31" s="136" t="s">
        <v>83</v>
      </c>
      <c r="B31" s="137"/>
      <c r="C31" s="32"/>
      <c r="D31" s="51">
        <f>D30+D23+D19</f>
        <v>530000</v>
      </c>
      <c r="E31" s="50"/>
      <c r="F31" s="51">
        <f>F30+F23+F19</f>
        <v>60000</v>
      </c>
      <c r="G31" s="51"/>
      <c r="H31" s="51">
        <f>H30+H23+H19</f>
        <v>520</v>
      </c>
      <c r="I31" s="51"/>
      <c r="J31" s="51">
        <f>J30+J23+J19</f>
        <v>448</v>
      </c>
      <c r="K31" s="51">
        <f>K30+K23+K19</f>
        <v>32</v>
      </c>
    </row>
    <row r="32" spans="1:11">
      <c r="A32" s="136" t="s">
        <v>107</v>
      </c>
      <c r="B32" s="137"/>
      <c r="C32" s="32"/>
      <c r="D32" s="51">
        <f>D31+D15</f>
        <v>660000</v>
      </c>
      <c r="E32" s="50"/>
      <c r="F32" s="51">
        <f>F31+F15</f>
        <v>135000</v>
      </c>
      <c r="G32" s="51"/>
      <c r="H32" s="51">
        <f>H31+H15</f>
        <v>679</v>
      </c>
      <c r="I32" s="51"/>
      <c r="J32" s="51">
        <f>J31+J15</f>
        <v>464</v>
      </c>
      <c r="K32" s="51">
        <f>K31+K15</f>
        <v>36</v>
      </c>
    </row>
    <row r="33" spans="1:11">
      <c r="A33" s="25" t="s">
        <v>89</v>
      </c>
      <c r="B33" s="26" t="s">
        <v>84</v>
      </c>
      <c r="C33" s="21"/>
      <c r="D33" s="24"/>
      <c r="E33" s="21"/>
      <c r="F33" s="24"/>
      <c r="G33" s="21"/>
      <c r="H33" s="21"/>
      <c r="I33" s="21"/>
      <c r="J33" s="21"/>
      <c r="K33" s="49"/>
    </row>
    <row r="34" spans="1:11">
      <c r="A34" s="25" t="s">
        <v>90</v>
      </c>
      <c r="B34" s="26" t="s">
        <v>30</v>
      </c>
      <c r="C34" s="21"/>
      <c r="D34" s="24"/>
      <c r="E34" s="21"/>
      <c r="F34" s="24"/>
      <c r="G34" s="21"/>
      <c r="H34" s="21"/>
      <c r="I34" s="21"/>
      <c r="J34" s="21"/>
      <c r="K34" s="49"/>
    </row>
    <row r="35" spans="1:11" ht="15.75" customHeight="1">
      <c r="A35" s="34">
        <v>1</v>
      </c>
      <c r="B35" s="28" t="s">
        <v>175</v>
      </c>
      <c r="C35" s="29" t="s">
        <v>26</v>
      </c>
      <c r="D35" s="52">
        <v>19559</v>
      </c>
      <c r="E35" s="35"/>
      <c r="F35" s="52">
        <v>0</v>
      </c>
      <c r="G35" s="52"/>
      <c r="H35" s="52">
        <v>24</v>
      </c>
      <c r="I35" s="52"/>
      <c r="J35" s="52">
        <v>12</v>
      </c>
      <c r="K35" s="35">
        <v>0</v>
      </c>
    </row>
    <row r="36" spans="1:11" ht="15.75" customHeight="1">
      <c r="A36" s="34">
        <v>2</v>
      </c>
      <c r="B36" s="28" t="s">
        <v>176</v>
      </c>
      <c r="C36" s="29" t="s">
        <v>26</v>
      </c>
      <c r="D36" s="52">
        <v>33544</v>
      </c>
      <c r="E36" s="35"/>
      <c r="F36" s="52">
        <v>0</v>
      </c>
      <c r="G36" s="52"/>
      <c r="H36" s="52">
        <v>24</v>
      </c>
      <c r="I36" s="52"/>
      <c r="J36" s="52">
        <v>12</v>
      </c>
      <c r="K36" s="35">
        <v>0</v>
      </c>
    </row>
    <row r="37" spans="1:11" ht="15.75" customHeight="1">
      <c r="A37" s="34">
        <v>3</v>
      </c>
      <c r="B37" s="28" t="s">
        <v>177</v>
      </c>
      <c r="C37" s="29" t="s">
        <v>26</v>
      </c>
      <c r="D37" s="52">
        <v>32560</v>
      </c>
      <c r="E37" s="35"/>
      <c r="F37" s="52">
        <v>0</v>
      </c>
      <c r="G37" s="52"/>
      <c r="H37" s="52">
        <v>24</v>
      </c>
      <c r="I37" s="52"/>
      <c r="J37" s="52">
        <v>12</v>
      </c>
      <c r="K37" s="35">
        <v>0</v>
      </c>
    </row>
    <row r="38" spans="1:11" ht="15.75" customHeight="1">
      <c r="A38" s="34">
        <v>4</v>
      </c>
      <c r="B38" s="28" t="s">
        <v>178</v>
      </c>
      <c r="C38" s="29" t="s">
        <v>26</v>
      </c>
      <c r="D38" s="52">
        <v>27000</v>
      </c>
      <c r="E38" s="35"/>
      <c r="F38" s="52">
        <v>0</v>
      </c>
      <c r="G38" s="52"/>
      <c r="H38" s="52">
        <v>24</v>
      </c>
      <c r="I38" s="52"/>
      <c r="J38" s="52">
        <v>12</v>
      </c>
      <c r="K38" s="35">
        <v>0</v>
      </c>
    </row>
    <row r="39" spans="1:11" ht="15.75" customHeight="1">
      <c r="A39" s="34">
        <v>5</v>
      </c>
      <c r="B39" s="28" t="s">
        <v>179</v>
      </c>
      <c r="C39" s="29" t="s">
        <v>26</v>
      </c>
      <c r="D39" s="52">
        <v>34666</v>
      </c>
      <c r="E39" s="35"/>
      <c r="F39" s="52">
        <v>0</v>
      </c>
      <c r="G39" s="52"/>
      <c r="H39" s="52">
        <v>24</v>
      </c>
      <c r="I39" s="52"/>
      <c r="J39" s="52">
        <v>12</v>
      </c>
      <c r="K39" s="35">
        <v>0</v>
      </c>
    </row>
    <row r="40" spans="1:11" ht="15.75" customHeight="1">
      <c r="A40" s="34">
        <v>6</v>
      </c>
      <c r="B40" s="28" t="s">
        <v>180</v>
      </c>
      <c r="C40" s="29" t="s">
        <v>26</v>
      </c>
      <c r="D40" s="52">
        <v>32832</v>
      </c>
      <c r="E40" s="35"/>
      <c r="F40" s="52">
        <v>0</v>
      </c>
      <c r="G40" s="52"/>
      <c r="H40" s="52">
        <v>24</v>
      </c>
      <c r="I40" s="52"/>
      <c r="J40" s="52">
        <v>12</v>
      </c>
      <c r="K40" s="35">
        <v>0</v>
      </c>
    </row>
    <row r="41" spans="1:11" ht="15.75" customHeight="1">
      <c r="A41" s="34">
        <v>7</v>
      </c>
      <c r="B41" s="28" t="s">
        <v>108</v>
      </c>
      <c r="C41" s="29" t="s">
        <v>26</v>
      </c>
      <c r="D41" s="52">
        <v>19559</v>
      </c>
      <c r="E41" s="35"/>
      <c r="F41" s="52">
        <v>0</v>
      </c>
      <c r="G41" s="52"/>
      <c r="H41" s="52">
        <v>24</v>
      </c>
      <c r="I41" s="52"/>
      <c r="J41" s="52">
        <v>12</v>
      </c>
      <c r="K41" s="35">
        <v>0</v>
      </c>
    </row>
    <row r="42" spans="1:11" ht="15.75" customHeight="1">
      <c r="A42" s="34" t="s">
        <v>86</v>
      </c>
      <c r="B42" s="28" t="s">
        <v>109</v>
      </c>
      <c r="C42" s="29" t="s">
        <v>26</v>
      </c>
      <c r="D42" s="52">
        <v>29117</v>
      </c>
      <c r="E42" s="35"/>
      <c r="F42" s="52">
        <v>0</v>
      </c>
      <c r="G42" s="52"/>
      <c r="H42" s="52">
        <v>24</v>
      </c>
      <c r="I42" s="52"/>
      <c r="J42" s="52">
        <v>12</v>
      </c>
      <c r="K42" s="35">
        <v>0</v>
      </c>
    </row>
    <row r="43" spans="1:11" ht="15.75" customHeight="1">
      <c r="A43" s="34" t="s">
        <v>87</v>
      </c>
      <c r="B43" s="28" t="s">
        <v>110</v>
      </c>
      <c r="C43" s="29" t="s">
        <v>26</v>
      </c>
      <c r="D43" s="52">
        <v>18405</v>
      </c>
      <c r="E43" s="35"/>
      <c r="F43" s="52">
        <v>0</v>
      </c>
      <c r="G43" s="52"/>
      <c r="H43" s="52">
        <v>24</v>
      </c>
      <c r="I43" s="52"/>
      <c r="J43" s="52">
        <v>12</v>
      </c>
      <c r="K43" s="35">
        <v>0</v>
      </c>
    </row>
    <row r="44" spans="1:11" ht="15.75" customHeight="1">
      <c r="A44" s="34" t="s">
        <v>88</v>
      </c>
      <c r="B44" s="28" t="s">
        <v>111</v>
      </c>
      <c r="C44" s="29" t="s">
        <v>26</v>
      </c>
      <c r="D44" s="52">
        <v>19554</v>
      </c>
      <c r="E44" s="35"/>
      <c r="F44" s="52">
        <v>0</v>
      </c>
      <c r="G44" s="52"/>
      <c r="H44" s="52">
        <v>24</v>
      </c>
      <c r="I44" s="52"/>
      <c r="J44" s="52">
        <v>12</v>
      </c>
      <c r="K44" s="35">
        <v>0</v>
      </c>
    </row>
    <row r="45" spans="1:11" ht="15.75" customHeight="1">
      <c r="A45" s="34" t="s">
        <v>112</v>
      </c>
      <c r="B45" s="28" t="s">
        <v>85</v>
      </c>
      <c r="C45" s="29" t="s">
        <v>26</v>
      </c>
      <c r="D45" s="52">
        <v>52000</v>
      </c>
      <c r="E45" s="35"/>
      <c r="F45" s="52">
        <v>0</v>
      </c>
      <c r="G45" s="52"/>
      <c r="H45" s="52">
        <v>24</v>
      </c>
      <c r="I45" s="52"/>
      <c r="J45" s="52">
        <v>12</v>
      </c>
      <c r="K45" s="35">
        <v>0</v>
      </c>
    </row>
    <row r="46" spans="1:11">
      <c r="A46" s="136" t="s">
        <v>31</v>
      </c>
      <c r="B46" s="137"/>
      <c r="C46" s="32" t="s">
        <v>22</v>
      </c>
      <c r="D46" s="51">
        <f>SUM(D35:D45)</f>
        <v>318796</v>
      </c>
      <c r="E46" s="50"/>
      <c r="F46" s="51">
        <f>SUM(F35:F45)</f>
        <v>0</v>
      </c>
      <c r="G46" s="51"/>
      <c r="H46" s="51">
        <f>SUM(H35:H45)</f>
        <v>264</v>
      </c>
      <c r="I46" s="51"/>
      <c r="J46" s="51">
        <f>SUM(J35:J45)</f>
        <v>132</v>
      </c>
      <c r="K46" s="51">
        <f>SUM(K35:K45)</f>
        <v>0</v>
      </c>
    </row>
    <row r="47" spans="1:11">
      <c r="A47" s="25" t="s">
        <v>241</v>
      </c>
      <c r="B47" s="26" t="s">
        <v>34</v>
      </c>
      <c r="C47" s="21"/>
      <c r="D47" s="24"/>
      <c r="E47" s="21"/>
      <c r="F47" s="24"/>
      <c r="G47" s="21"/>
      <c r="H47" s="21"/>
      <c r="I47" s="21"/>
      <c r="J47" s="21"/>
      <c r="K47" s="49"/>
    </row>
    <row r="48" spans="1:11" ht="84" customHeight="1">
      <c r="A48" s="34" t="s">
        <v>22</v>
      </c>
      <c r="B48" s="28" t="s">
        <v>242</v>
      </c>
      <c r="C48" s="29" t="s">
        <v>35</v>
      </c>
      <c r="D48" s="52">
        <v>20000</v>
      </c>
      <c r="E48" s="35"/>
      <c r="F48" s="52">
        <v>15000</v>
      </c>
      <c r="G48" s="30"/>
      <c r="H48" s="30">
        <v>16</v>
      </c>
      <c r="I48" s="30"/>
      <c r="J48" s="30">
        <v>16</v>
      </c>
      <c r="K48" s="30">
        <v>0.45</v>
      </c>
    </row>
    <row r="49" spans="1:11" ht="138.75" customHeight="1">
      <c r="A49" s="34" t="s">
        <v>27</v>
      </c>
      <c r="B49" s="28" t="s">
        <v>243</v>
      </c>
      <c r="C49" s="29" t="s">
        <v>35</v>
      </c>
      <c r="D49" s="52">
        <v>20000</v>
      </c>
      <c r="E49" s="35"/>
      <c r="F49" s="52">
        <v>15000</v>
      </c>
      <c r="G49" s="30"/>
      <c r="H49" s="30">
        <v>16</v>
      </c>
      <c r="I49" s="30"/>
      <c r="J49" s="30">
        <v>16</v>
      </c>
      <c r="K49" s="30">
        <v>0.45</v>
      </c>
    </row>
    <row r="50" spans="1:11" ht="150" customHeight="1">
      <c r="A50" s="34" t="s">
        <v>89</v>
      </c>
      <c r="B50" s="28" t="s">
        <v>244</v>
      </c>
      <c r="C50" s="29" t="s">
        <v>35</v>
      </c>
      <c r="D50" s="52">
        <v>20000</v>
      </c>
      <c r="E50" s="35"/>
      <c r="F50" s="52">
        <v>15000</v>
      </c>
      <c r="G50" s="30"/>
      <c r="H50" s="30">
        <v>16</v>
      </c>
      <c r="I50" s="30"/>
      <c r="J50" s="30">
        <v>16</v>
      </c>
      <c r="K50" s="30">
        <v>0.45</v>
      </c>
    </row>
    <row r="51" spans="1:11">
      <c r="A51" s="136" t="s">
        <v>31</v>
      </c>
      <c r="B51" s="137"/>
      <c r="C51" s="32" t="s">
        <v>22</v>
      </c>
      <c r="D51" s="51">
        <f>SUM(D48:D50)</f>
        <v>60000</v>
      </c>
      <c r="E51" s="50"/>
      <c r="F51" s="51">
        <f>SUM(F48:F50)</f>
        <v>45000</v>
      </c>
      <c r="G51" s="50"/>
      <c r="H51" s="51">
        <f>SUM(H48:H50)</f>
        <v>48</v>
      </c>
      <c r="I51" s="50"/>
      <c r="J51" s="51">
        <f>SUM(J48:J50)</f>
        <v>48</v>
      </c>
      <c r="K51" s="51">
        <f>SUM(K48:K50)</f>
        <v>1.35</v>
      </c>
    </row>
    <row r="52" spans="1:11">
      <c r="A52" s="25" t="s">
        <v>91</v>
      </c>
      <c r="B52" s="26" t="s">
        <v>36</v>
      </c>
      <c r="C52" s="21"/>
      <c r="D52" s="24"/>
      <c r="E52" s="21"/>
      <c r="F52" s="24"/>
      <c r="G52" s="21"/>
      <c r="H52" s="21"/>
      <c r="I52" s="21"/>
      <c r="J52" s="21"/>
      <c r="K52" s="49"/>
    </row>
    <row r="53" spans="1:11" ht="15.75" customHeight="1">
      <c r="A53" s="34">
        <v>1</v>
      </c>
      <c r="B53" s="28" t="s">
        <v>37</v>
      </c>
      <c r="C53" s="29" t="s">
        <v>35</v>
      </c>
      <c r="D53" s="52"/>
      <c r="E53" s="35"/>
      <c r="F53" s="52"/>
      <c r="G53" s="30"/>
      <c r="H53" s="122">
        <v>159</v>
      </c>
      <c r="I53" s="30"/>
      <c r="J53" s="30">
        <v>159</v>
      </c>
      <c r="K53" s="30">
        <v>0</v>
      </c>
    </row>
    <row r="54" spans="1:11" ht="15.75" customHeight="1">
      <c r="A54" s="34">
        <v>2</v>
      </c>
      <c r="B54" s="28" t="s">
        <v>38</v>
      </c>
      <c r="C54" s="29" t="s">
        <v>35</v>
      </c>
      <c r="D54" s="52"/>
      <c r="E54" s="35"/>
      <c r="F54" s="52"/>
      <c r="G54" s="30"/>
      <c r="H54" s="122">
        <v>159</v>
      </c>
      <c r="I54" s="30"/>
      <c r="J54" s="30"/>
      <c r="K54" s="30"/>
    </row>
    <row r="55" spans="1:11" ht="26.25" customHeight="1">
      <c r="A55" s="34">
        <v>3</v>
      </c>
      <c r="B55" s="28" t="s">
        <v>39</v>
      </c>
      <c r="C55" s="29" t="s">
        <v>35</v>
      </c>
      <c r="D55" s="52"/>
      <c r="E55" s="35"/>
      <c r="F55" s="52"/>
      <c r="G55" s="30"/>
      <c r="H55" s="122">
        <v>159</v>
      </c>
      <c r="I55" s="30"/>
      <c r="J55" s="30"/>
      <c r="K55" s="30"/>
    </row>
    <row r="56" spans="1:11">
      <c r="A56" s="136" t="s">
        <v>31</v>
      </c>
      <c r="B56" s="137"/>
      <c r="C56" s="32" t="s">
        <v>22</v>
      </c>
      <c r="D56" s="51"/>
      <c r="E56" s="50"/>
      <c r="F56" s="51"/>
      <c r="G56" s="50"/>
      <c r="H56" s="123">
        <f>SUM(H53:H55)</f>
        <v>477</v>
      </c>
      <c r="I56" s="50"/>
      <c r="J56" s="51">
        <f>SUM(J53:J55)</f>
        <v>159</v>
      </c>
      <c r="K56" s="51">
        <f>SUM(K53:K55)</f>
        <v>0</v>
      </c>
    </row>
    <row r="57" spans="1:11">
      <c r="A57" s="140" t="s">
        <v>41</v>
      </c>
      <c r="B57" s="141"/>
      <c r="C57" s="37"/>
      <c r="D57" s="124">
        <f>D56+D46+D32+D15</f>
        <v>1108796</v>
      </c>
      <c r="E57" s="125"/>
      <c r="F57" s="124">
        <f>F56+F46+F32+F15</f>
        <v>210000</v>
      </c>
      <c r="G57" s="125"/>
      <c r="H57" s="124">
        <f>H56+H46+H32+H15</f>
        <v>1579</v>
      </c>
      <c r="I57" s="125"/>
      <c r="J57" s="124">
        <f>J56+J46+J32+J15</f>
        <v>771</v>
      </c>
      <c r="K57" s="124">
        <f>K56+K46+K32+K15</f>
        <v>40</v>
      </c>
    </row>
    <row r="58" spans="1:11">
      <c r="A58" s="57"/>
      <c r="B58" s="14"/>
      <c r="C58" s="14"/>
      <c r="D58" s="14"/>
      <c r="E58" s="14"/>
      <c r="F58" s="14"/>
      <c r="G58" s="14"/>
      <c r="H58" s="14"/>
      <c r="I58" s="14"/>
      <c r="J58" s="14"/>
      <c r="K58" s="14"/>
    </row>
    <row r="59" spans="1:11" s="2" customFormat="1" ht="18">
      <c r="A59" s="59"/>
      <c r="B59" s="41" t="s">
        <v>42</v>
      </c>
      <c r="C59" s="41"/>
      <c r="D59" s="41"/>
      <c r="E59" s="41"/>
      <c r="F59" s="41"/>
      <c r="G59" s="41"/>
      <c r="H59" s="41"/>
      <c r="I59" s="41"/>
      <c r="J59" s="41"/>
      <c r="K59" s="41"/>
    </row>
    <row r="60" spans="1:11" s="2" customFormat="1" ht="15" customHeight="1">
      <c r="A60" s="142" t="s">
        <v>43</v>
      </c>
      <c r="B60" s="142"/>
      <c r="D60" s="42" t="s">
        <v>44</v>
      </c>
      <c r="E60" s="41"/>
      <c r="F60" s="41"/>
      <c r="H60" s="41"/>
      <c r="I60" s="41"/>
      <c r="J60" s="41"/>
      <c r="K60" s="41"/>
    </row>
    <row r="61" spans="1:11" s="2" customFormat="1" ht="18">
      <c r="A61" s="59"/>
      <c r="B61" s="41"/>
      <c r="C61" s="41"/>
      <c r="D61" s="41"/>
      <c r="E61" s="41"/>
      <c r="F61" s="41"/>
      <c r="H61" s="41"/>
      <c r="I61" s="41"/>
      <c r="J61" s="41"/>
      <c r="K61" s="41"/>
    </row>
    <row r="62" spans="1:11" s="2" customFormat="1" ht="18">
      <c r="A62" s="60"/>
      <c r="B62" s="2" t="s">
        <v>45</v>
      </c>
      <c r="D62" s="2" t="s">
        <v>46</v>
      </c>
    </row>
    <row r="64" spans="1:11" ht="18.75">
      <c r="B64" s="44" t="s">
        <v>113</v>
      </c>
    </row>
    <row r="65" spans="2:2" ht="18.75">
      <c r="B65" s="44"/>
    </row>
    <row r="66" spans="2:2" ht="18.75">
      <c r="B66" s="44" t="s">
        <v>47</v>
      </c>
    </row>
  </sheetData>
  <mergeCells count="24">
    <mergeCell ref="A56:B56"/>
    <mergeCell ref="A57:B57"/>
    <mergeCell ref="A60:B60"/>
    <mergeCell ref="A10:A11"/>
    <mergeCell ref="B10:B11"/>
    <mergeCell ref="A23:B23"/>
    <mergeCell ref="A51:B51"/>
    <mergeCell ref="J6:K6"/>
    <mergeCell ref="A8:K8"/>
    <mergeCell ref="F10:G10"/>
    <mergeCell ref="A46:B46"/>
    <mergeCell ref="C10:C11"/>
    <mergeCell ref="A19:B19"/>
    <mergeCell ref="A27:B27"/>
    <mergeCell ref="A30:B30"/>
    <mergeCell ref="A32:B32"/>
    <mergeCell ref="A15:B15"/>
    <mergeCell ref="A31:B31"/>
    <mergeCell ref="A1:B1"/>
    <mergeCell ref="A2:B2"/>
    <mergeCell ref="H2:K2"/>
    <mergeCell ref="J3:K3"/>
    <mergeCell ref="A5:B5"/>
    <mergeCell ref="H5:I5"/>
  </mergeCells>
  <pageMargins left="0.27559055118110198" right="0.23622047244094499" top="0.27559055118110198" bottom="0.31496062992126" header="0.31496062992126" footer="0.31496062992126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2"/>
  <sheetViews>
    <sheetView view="pageBreakPreview" topLeftCell="A28" zoomScaleSheetLayoutView="100" workbookViewId="0">
      <selection activeCell="B121" sqref="B121"/>
    </sheetView>
  </sheetViews>
  <sheetFormatPr defaultColWidth="9.140625" defaultRowHeight="12.75"/>
  <cols>
    <col min="1" max="1" width="7" style="104" customWidth="1"/>
    <col min="2" max="2" width="35" style="100" customWidth="1"/>
    <col min="3" max="3" width="9.140625" style="104"/>
    <col min="4" max="4" width="12.42578125" style="105" customWidth="1"/>
    <col min="5" max="5" width="9.140625" style="105"/>
    <col min="6" max="6" width="12.28515625" style="105" customWidth="1"/>
    <col min="7" max="9" width="9.140625" style="105"/>
    <col min="10" max="10" width="9.85546875" style="105" customWidth="1"/>
    <col min="11" max="11" width="9.140625" style="105"/>
    <col min="12" max="16384" width="9.140625" style="64"/>
  </cols>
  <sheetData>
    <row r="1" spans="1:11" ht="21" customHeight="1">
      <c r="A1" s="145" t="s">
        <v>0</v>
      </c>
      <c r="B1" s="145"/>
      <c r="C1" s="62"/>
      <c r="D1" s="62"/>
      <c r="E1" s="62"/>
      <c r="F1" s="62"/>
      <c r="G1" s="62"/>
      <c r="H1" s="63" t="s">
        <v>1</v>
      </c>
      <c r="I1" s="62"/>
      <c r="J1" s="62"/>
      <c r="K1" s="62"/>
    </row>
    <row r="2" spans="1:11" ht="21" customHeight="1">
      <c r="A2" s="146" t="s">
        <v>2</v>
      </c>
      <c r="B2" s="146"/>
      <c r="C2" s="62"/>
      <c r="D2" s="62"/>
      <c r="E2" s="62"/>
      <c r="F2" s="62"/>
      <c r="G2" s="62"/>
      <c r="H2" s="147" t="s">
        <v>3</v>
      </c>
      <c r="I2" s="147"/>
      <c r="J2" s="147"/>
      <c r="K2" s="147"/>
    </row>
    <row r="3" spans="1:11" ht="21" customHeight="1">
      <c r="A3" s="121"/>
      <c r="B3" s="65" t="s">
        <v>4</v>
      </c>
      <c r="C3" s="62"/>
      <c r="D3" s="62"/>
      <c r="E3" s="62"/>
      <c r="F3" s="62"/>
      <c r="G3" s="62"/>
      <c r="H3" s="66"/>
      <c r="I3" s="66"/>
      <c r="J3" s="148" t="s">
        <v>5</v>
      </c>
      <c r="K3" s="148"/>
    </row>
    <row r="4" spans="1:11" ht="21" customHeight="1">
      <c r="A4" s="67"/>
      <c r="B4" s="62"/>
      <c r="C4" s="62"/>
      <c r="D4" s="62"/>
      <c r="E4" s="62"/>
      <c r="F4" s="62"/>
      <c r="G4" s="62"/>
      <c r="H4" s="62"/>
      <c r="I4" s="62"/>
      <c r="J4" s="107"/>
      <c r="K4" s="107"/>
    </row>
    <row r="5" spans="1:11" ht="21" customHeight="1">
      <c r="A5" s="146" t="s">
        <v>6</v>
      </c>
      <c r="B5" s="146"/>
      <c r="C5" s="62"/>
      <c r="D5" s="62"/>
      <c r="E5" s="62"/>
      <c r="F5" s="62"/>
      <c r="G5" s="62"/>
      <c r="H5" s="147"/>
      <c r="I5" s="147"/>
      <c r="J5" s="62"/>
      <c r="K5" s="62"/>
    </row>
    <row r="6" spans="1:11" ht="21" customHeight="1">
      <c r="A6" s="121"/>
      <c r="B6" s="68" t="s">
        <v>7</v>
      </c>
      <c r="C6" s="62"/>
      <c r="D6" s="62"/>
      <c r="E6" s="62"/>
      <c r="F6" s="62"/>
      <c r="G6" s="62"/>
      <c r="H6" s="62"/>
      <c r="I6" s="62"/>
      <c r="J6" s="148"/>
      <c r="K6" s="148"/>
    </row>
    <row r="7" spans="1:11" ht="15" customHeight="1">
      <c r="A7" s="146"/>
      <c r="B7" s="146"/>
      <c r="C7" s="67"/>
      <c r="D7" s="68"/>
      <c r="E7" s="68"/>
      <c r="F7" s="68"/>
      <c r="G7" s="68"/>
      <c r="H7" s="68"/>
      <c r="I7" s="68"/>
      <c r="J7" s="68"/>
      <c r="K7" s="68"/>
    </row>
    <row r="8" spans="1:11">
      <c r="A8" s="67"/>
      <c r="B8" s="107"/>
      <c r="C8" s="67"/>
      <c r="D8" s="68"/>
      <c r="E8" s="68"/>
      <c r="F8" s="68"/>
      <c r="G8" s="68"/>
      <c r="H8" s="68"/>
      <c r="I8" s="68"/>
      <c r="J8" s="68"/>
      <c r="K8" s="68"/>
    </row>
    <row r="9" spans="1:11">
      <c r="A9" s="67"/>
      <c r="B9" s="107"/>
      <c r="C9" s="67"/>
      <c r="D9" s="68"/>
      <c r="E9" s="68"/>
      <c r="F9" s="68"/>
      <c r="G9" s="68"/>
      <c r="H9" s="68"/>
      <c r="I9" s="68"/>
      <c r="J9" s="68"/>
      <c r="K9" s="68"/>
    </row>
    <row r="10" spans="1:11">
      <c r="A10" s="149" t="s">
        <v>114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</row>
    <row r="11" spans="1:11">
      <c r="A11" s="67"/>
      <c r="B11" s="107"/>
      <c r="C11" s="67"/>
      <c r="D11" s="68"/>
      <c r="E11" s="68"/>
      <c r="F11" s="68"/>
      <c r="G11" s="68"/>
      <c r="H11" s="68"/>
      <c r="I11" s="68"/>
      <c r="J11" s="68"/>
      <c r="K11" s="68"/>
    </row>
    <row r="12" spans="1:11" ht="29.25" customHeight="1">
      <c r="A12" s="154" t="s">
        <v>8</v>
      </c>
      <c r="B12" s="154" t="s">
        <v>9</v>
      </c>
      <c r="C12" s="154" t="s">
        <v>10</v>
      </c>
      <c r="D12" s="150" t="s">
        <v>11</v>
      </c>
      <c r="E12" s="151"/>
      <c r="F12" s="152" t="s">
        <v>12</v>
      </c>
      <c r="G12" s="152"/>
      <c r="H12" s="150" t="s">
        <v>13</v>
      </c>
      <c r="I12" s="153"/>
      <c r="J12" s="153"/>
      <c r="K12" s="151"/>
    </row>
    <row r="13" spans="1:11" ht="102">
      <c r="A13" s="155"/>
      <c r="B13" s="155"/>
      <c r="C13" s="155"/>
      <c r="D13" s="108" t="s">
        <v>14</v>
      </c>
      <c r="E13" s="108" t="s">
        <v>15</v>
      </c>
      <c r="F13" s="109" t="s">
        <v>16</v>
      </c>
      <c r="G13" s="109" t="s">
        <v>17</v>
      </c>
      <c r="H13" s="108" t="s">
        <v>18</v>
      </c>
      <c r="I13" s="108" t="s">
        <v>19</v>
      </c>
      <c r="J13" s="108" t="s">
        <v>20</v>
      </c>
      <c r="K13" s="108" t="s">
        <v>21</v>
      </c>
    </row>
    <row r="14" spans="1:11" s="4" customFormat="1" ht="15">
      <c r="A14" s="58" t="s">
        <v>22</v>
      </c>
      <c r="B14" s="20" t="s">
        <v>104</v>
      </c>
      <c r="C14" s="21"/>
      <c r="D14" s="22"/>
      <c r="E14" s="23"/>
      <c r="F14" s="24"/>
      <c r="G14" s="21"/>
      <c r="H14" s="23"/>
      <c r="I14" s="23"/>
      <c r="J14" s="23"/>
      <c r="K14" s="48"/>
    </row>
    <row r="15" spans="1:11" s="4" customFormat="1" ht="15">
      <c r="A15" s="25" t="s">
        <v>23</v>
      </c>
      <c r="B15" s="26" t="s">
        <v>139</v>
      </c>
      <c r="C15" s="21"/>
      <c r="D15" s="24"/>
      <c r="E15" s="21"/>
      <c r="F15" s="24"/>
      <c r="G15" s="21"/>
      <c r="H15" s="21"/>
      <c r="I15" s="21"/>
      <c r="J15" s="21"/>
      <c r="K15" s="49"/>
    </row>
    <row r="16" spans="1:11" s="4" customFormat="1" ht="27" customHeight="1">
      <c r="A16" s="34">
        <v>1</v>
      </c>
      <c r="B16" s="28" t="s">
        <v>141</v>
      </c>
      <c r="C16" s="29" t="s">
        <v>140</v>
      </c>
      <c r="D16" s="52">
        <v>273840</v>
      </c>
      <c r="E16" s="35"/>
      <c r="F16" s="52">
        <v>102450</v>
      </c>
      <c r="G16" s="52"/>
      <c r="H16" s="52">
        <v>20</v>
      </c>
      <c r="I16" s="52"/>
      <c r="J16" s="52">
        <v>16</v>
      </c>
      <c r="K16" s="35">
        <v>4</v>
      </c>
    </row>
    <row r="17" spans="1:14" s="4" customFormat="1" ht="15">
      <c r="A17" s="136" t="s">
        <v>31</v>
      </c>
      <c r="B17" s="137"/>
      <c r="C17" s="32" t="s">
        <v>22</v>
      </c>
      <c r="D17" s="51">
        <f>SUM(D16:D16)</f>
        <v>273840</v>
      </c>
      <c r="E17" s="50"/>
      <c r="F17" s="51">
        <f>SUM(F16:F16)</f>
        <v>102450</v>
      </c>
      <c r="G17" s="51"/>
      <c r="H17" s="51">
        <f>SUM(H16:H16)</f>
        <v>20</v>
      </c>
      <c r="I17" s="51"/>
      <c r="J17" s="51">
        <f>SUM(J16:J16)</f>
        <v>16</v>
      </c>
      <c r="K17" s="51">
        <f>SUM(K16:K16)</f>
        <v>4</v>
      </c>
    </row>
    <row r="18" spans="1:14" s="4" customFormat="1" ht="15">
      <c r="A18" s="136" t="s">
        <v>106</v>
      </c>
      <c r="B18" s="137"/>
      <c r="C18" s="32"/>
      <c r="D18" s="51">
        <f>D17</f>
        <v>273840</v>
      </c>
      <c r="E18" s="50"/>
      <c r="F18" s="51">
        <f>F17</f>
        <v>102450</v>
      </c>
      <c r="G18" s="51"/>
      <c r="H18" s="51">
        <f>H17</f>
        <v>20</v>
      </c>
      <c r="I18" s="51"/>
      <c r="J18" s="51">
        <f>J17</f>
        <v>16</v>
      </c>
      <c r="K18" s="51">
        <f>K17</f>
        <v>4</v>
      </c>
    </row>
    <row r="19" spans="1:14">
      <c r="A19" s="69" t="s">
        <v>27</v>
      </c>
      <c r="B19" s="70" t="s">
        <v>48</v>
      </c>
      <c r="C19" s="71"/>
      <c r="D19" s="72"/>
      <c r="E19" s="73"/>
      <c r="F19" s="74"/>
      <c r="G19" s="75"/>
      <c r="H19" s="73"/>
      <c r="I19" s="73"/>
      <c r="J19" s="73"/>
      <c r="K19" s="76"/>
    </row>
    <row r="20" spans="1:14" ht="21.75" customHeight="1">
      <c r="A20" s="77" t="s">
        <v>29</v>
      </c>
      <c r="B20" s="78" t="s">
        <v>50</v>
      </c>
      <c r="C20" s="71"/>
      <c r="D20" s="74"/>
      <c r="E20" s="75"/>
      <c r="F20" s="74"/>
      <c r="G20" s="75"/>
      <c r="H20" s="75"/>
      <c r="I20" s="75"/>
      <c r="J20" s="75"/>
      <c r="K20" s="79"/>
    </row>
    <row r="21" spans="1:14" ht="24" customHeight="1">
      <c r="A21" s="80">
        <v>1</v>
      </c>
      <c r="B21" s="81" t="s">
        <v>130</v>
      </c>
      <c r="C21" s="82" t="s">
        <v>143</v>
      </c>
      <c r="D21" s="83">
        <v>13770</v>
      </c>
      <c r="E21" s="84"/>
      <c r="F21" s="85">
        <v>0</v>
      </c>
      <c r="G21" s="84"/>
      <c r="H21" s="86">
        <v>40</v>
      </c>
      <c r="I21" s="86"/>
      <c r="J21" s="86">
        <v>8</v>
      </c>
      <c r="K21" s="86">
        <v>0</v>
      </c>
      <c r="N21" s="87"/>
    </row>
    <row r="22" spans="1:14" ht="24" customHeight="1">
      <c r="A22" s="80">
        <v>2</v>
      </c>
      <c r="B22" s="81" t="s">
        <v>131</v>
      </c>
      <c r="C22" s="82" t="s">
        <v>144</v>
      </c>
      <c r="D22" s="83">
        <v>11225</v>
      </c>
      <c r="E22" s="84"/>
      <c r="F22" s="85">
        <v>0</v>
      </c>
      <c r="G22" s="84"/>
      <c r="H22" s="86">
        <v>44</v>
      </c>
      <c r="I22" s="86"/>
      <c r="J22" s="86">
        <v>12</v>
      </c>
      <c r="K22" s="86">
        <v>0</v>
      </c>
      <c r="N22" s="87"/>
    </row>
    <row r="23" spans="1:14" ht="24" customHeight="1">
      <c r="A23" s="80">
        <v>3</v>
      </c>
      <c r="B23" s="81" t="s">
        <v>124</v>
      </c>
      <c r="C23" s="82" t="s">
        <v>145</v>
      </c>
      <c r="D23" s="83">
        <v>12145</v>
      </c>
      <c r="E23" s="84"/>
      <c r="F23" s="85">
        <v>0</v>
      </c>
      <c r="G23" s="84"/>
      <c r="H23" s="86">
        <v>40</v>
      </c>
      <c r="I23" s="86"/>
      <c r="J23" s="86">
        <v>11</v>
      </c>
      <c r="K23" s="86">
        <v>0</v>
      </c>
      <c r="N23" s="87"/>
    </row>
    <row r="24" spans="1:14" ht="24" customHeight="1">
      <c r="A24" s="80">
        <v>4</v>
      </c>
      <c r="B24" s="81" t="s">
        <v>132</v>
      </c>
      <c r="C24" s="82" t="s">
        <v>146</v>
      </c>
      <c r="D24" s="83">
        <v>11442</v>
      </c>
      <c r="E24" s="84"/>
      <c r="F24" s="85">
        <v>0</v>
      </c>
      <c r="G24" s="84"/>
      <c r="H24" s="86">
        <v>40</v>
      </c>
      <c r="I24" s="86"/>
      <c r="J24" s="86">
        <v>12</v>
      </c>
      <c r="K24" s="86">
        <v>0</v>
      </c>
      <c r="N24" s="87"/>
    </row>
    <row r="25" spans="1:14" ht="34.5" customHeight="1">
      <c r="A25" s="80">
        <v>5</v>
      </c>
      <c r="B25" s="81" t="s">
        <v>133</v>
      </c>
      <c r="C25" s="82" t="s">
        <v>147</v>
      </c>
      <c r="D25" s="83">
        <v>24900</v>
      </c>
      <c r="E25" s="84"/>
      <c r="F25" s="85">
        <v>0</v>
      </c>
      <c r="G25" s="84"/>
      <c r="H25" s="86">
        <v>40</v>
      </c>
      <c r="I25" s="86"/>
      <c r="J25" s="86">
        <v>12</v>
      </c>
      <c r="K25" s="86">
        <v>0</v>
      </c>
      <c r="N25" s="87"/>
    </row>
    <row r="26" spans="1:14" ht="24" customHeight="1">
      <c r="A26" s="80">
        <v>6</v>
      </c>
      <c r="B26" s="81" t="s">
        <v>134</v>
      </c>
      <c r="C26" s="82" t="s">
        <v>150</v>
      </c>
      <c r="D26" s="83">
        <v>7860</v>
      </c>
      <c r="E26" s="84"/>
      <c r="F26" s="85">
        <v>0</v>
      </c>
      <c r="G26" s="84"/>
      <c r="H26" s="86">
        <v>46</v>
      </c>
      <c r="I26" s="86"/>
      <c r="J26" s="86">
        <v>12</v>
      </c>
      <c r="K26" s="86">
        <v>0</v>
      </c>
      <c r="N26" s="87"/>
    </row>
    <row r="27" spans="1:14" ht="19.5" customHeight="1">
      <c r="A27" s="80">
        <v>7</v>
      </c>
      <c r="B27" s="81" t="s">
        <v>135</v>
      </c>
      <c r="C27" s="82" t="s">
        <v>148</v>
      </c>
      <c r="D27" s="83">
        <v>14900</v>
      </c>
      <c r="E27" s="84"/>
      <c r="F27" s="85">
        <v>0</v>
      </c>
      <c r="G27" s="84"/>
      <c r="H27" s="86">
        <v>40</v>
      </c>
      <c r="I27" s="86"/>
      <c r="J27" s="86">
        <v>12</v>
      </c>
      <c r="K27" s="86">
        <v>0</v>
      </c>
      <c r="N27" s="87"/>
    </row>
    <row r="28" spans="1:14" ht="19.5" customHeight="1">
      <c r="A28" s="80">
        <v>8</v>
      </c>
      <c r="B28" s="81" t="s">
        <v>136</v>
      </c>
      <c r="C28" s="82" t="s">
        <v>149</v>
      </c>
      <c r="D28" s="83">
        <v>18260</v>
      </c>
      <c r="E28" s="84"/>
      <c r="F28" s="85">
        <v>0</v>
      </c>
      <c r="G28" s="84"/>
      <c r="H28" s="86">
        <v>46</v>
      </c>
      <c r="I28" s="86"/>
      <c r="J28" s="86">
        <v>12</v>
      </c>
      <c r="K28" s="86">
        <v>0</v>
      </c>
      <c r="N28" s="87"/>
    </row>
    <row r="29" spans="1:14" ht="22.5" customHeight="1">
      <c r="A29" s="156" t="s">
        <v>31</v>
      </c>
      <c r="B29" s="157"/>
      <c r="C29" s="77">
        <v>12</v>
      </c>
      <c r="D29" s="88">
        <f>SUM(D21:D28)</f>
        <v>114502</v>
      </c>
      <c r="E29" s="89"/>
      <c r="F29" s="88">
        <f>SUM(F21:F28)</f>
        <v>0</v>
      </c>
      <c r="G29" s="89"/>
      <c r="H29" s="88">
        <f>SUM(H21:H28)</f>
        <v>336</v>
      </c>
      <c r="I29" s="89"/>
      <c r="J29" s="88">
        <f>SUM(J21:J28)</f>
        <v>91</v>
      </c>
      <c r="K29" s="88">
        <f>SUM(K21:K28)</f>
        <v>0</v>
      </c>
    </row>
    <row r="30" spans="1:14" ht="21.75" customHeight="1">
      <c r="A30" s="77" t="s">
        <v>49</v>
      </c>
      <c r="B30" s="78" t="s">
        <v>95</v>
      </c>
      <c r="C30" s="71"/>
      <c r="D30" s="74"/>
      <c r="E30" s="75"/>
      <c r="F30" s="74"/>
      <c r="G30" s="75"/>
      <c r="H30" s="75"/>
      <c r="I30" s="75"/>
      <c r="J30" s="75"/>
      <c r="K30" s="79"/>
    </row>
    <row r="31" spans="1:14" ht="23.25" customHeight="1">
      <c r="A31" s="80">
        <v>1</v>
      </c>
      <c r="B31" s="81" t="s">
        <v>137</v>
      </c>
      <c r="C31" s="82" t="s">
        <v>167</v>
      </c>
      <c r="D31" s="83">
        <v>6248</v>
      </c>
      <c r="E31" s="84"/>
      <c r="F31" s="85">
        <v>0</v>
      </c>
      <c r="G31" s="84"/>
      <c r="H31" s="86">
        <v>88</v>
      </c>
      <c r="I31" s="86"/>
      <c r="J31" s="86">
        <v>48</v>
      </c>
      <c r="K31" s="86">
        <v>48</v>
      </c>
    </row>
    <row r="32" spans="1:14" ht="23.25" customHeight="1">
      <c r="A32" s="80">
        <v>2</v>
      </c>
      <c r="B32" s="81" t="s">
        <v>138</v>
      </c>
      <c r="C32" s="82" t="s">
        <v>168</v>
      </c>
      <c r="D32" s="83">
        <v>24498</v>
      </c>
      <c r="E32" s="84"/>
      <c r="F32" s="85">
        <v>0</v>
      </c>
      <c r="G32" s="84"/>
      <c r="H32" s="86">
        <v>54</v>
      </c>
      <c r="I32" s="86"/>
      <c r="J32" s="86">
        <v>44</v>
      </c>
      <c r="K32" s="86">
        <v>24</v>
      </c>
      <c r="N32" s="87"/>
    </row>
    <row r="33" spans="1:14" ht="24" customHeight="1">
      <c r="A33" s="156" t="s">
        <v>31</v>
      </c>
      <c r="B33" s="157"/>
      <c r="C33" s="77"/>
      <c r="D33" s="88">
        <f>SUM(D31:D32)</f>
        <v>30746</v>
      </c>
      <c r="E33" s="89"/>
      <c r="F33" s="88">
        <f>SUM(F31:F32)</f>
        <v>0</v>
      </c>
      <c r="G33" s="89"/>
      <c r="H33" s="88">
        <f>SUM(H31:H32)</f>
        <v>142</v>
      </c>
      <c r="I33" s="89"/>
      <c r="J33" s="88">
        <f>SUM(J31:J32)</f>
        <v>92</v>
      </c>
      <c r="K33" s="88">
        <f>SUM(K31:K32)</f>
        <v>72</v>
      </c>
    </row>
    <row r="34" spans="1:14" ht="24" customHeight="1">
      <c r="A34" s="161" t="s">
        <v>66</v>
      </c>
      <c r="B34" s="162"/>
      <c r="C34" s="126"/>
      <c r="D34" s="127">
        <f>D33+D29</f>
        <v>145248</v>
      </c>
      <c r="E34" s="128"/>
      <c r="F34" s="127">
        <f>F33+F29</f>
        <v>0</v>
      </c>
      <c r="G34" s="128"/>
      <c r="H34" s="127">
        <f>H33+H29</f>
        <v>478</v>
      </c>
      <c r="I34" s="128"/>
      <c r="J34" s="127">
        <f>J33+J29</f>
        <v>183</v>
      </c>
      <c r="K34" s="127">
        <f>K33+K29</f>
        <v>72</v>
      </c>
    </row>
    <row r="35" spans="1:14" ht="24" customHeight="1">
      <c r="A35" s="161" t="s">
        <v>142</v>
      </c>
      <c r="B35" s="162"/>
      <c r="C35" s="126"/>
      <c r="D35" s="127">
        <f>D34+D18</f>
        <v>419088</v>
      </c>
      <c r="E35" s="128"/>
      <c r="F35" s="127">
        <f>F34+F18</f>
        <v>102450</v>
      </c>
      <c r="G35" s="128"/>
      <c r="H35" s="127">
        <f>H34+H18</f>
        <v>498</v>
      </c>
      <c r="I35" s="128"/>
      <c r="J35" s="127">
        <f>J34+J18</f>
        <v>199</v>
      </c>
      <c r="K35" s="127">
        <f>K34+K18</f>
        <v>76</v>
      </c>
    </row>
    <row r="36" spans="1:14" ht="15.75" customHeight="1">
      <c r="A36" s="90" t="s">
        <v>89</v>
      </c>
      <c r="B36" s="78" t="s">
        <v>84</v>
      </c>
      <c r="C36" s="71"/>
      <c r="D36" s="74"/>
      <c r="E36" s="75"/>
      <c r="F36" s="74"/>
      <c r="G36" s="75"/>
      <c r="H36" s="75"/>
      <c r="I36" s="75"/>
      <c r="J36" s="75"/>
      <c r="K36" s="79"/>
    </row>
    <row r="37" spans="1:14" ht="15.75" customHeight="1">
      <c r="A37" s="90" t="s">
        <v>97</v>
      </c>
      <c r="B37" s="78" t="s">
        <v>96</v>
      </c>
      <c r="C37" s="71"/>
      <c r="D37" s="74"/>
      <c r="E37" s="75"/>
      <c r="F37" s="74"/>
      <c r="G37" s="75"/>
      <c r="H37" s="75"/>
      <c r="I37" s="75"/>
      <c r="J37" s="75"/>
      <c r="K37" s="79"/>
    </row>
    <row r="38" spans="1:14" ht="18.75" customHeight="1">
      <c r="A38" s="80">
        <v>1</v>
      </c>
      <c r="B38" s="81" t="s">
        <v>152</v>
      </c>
      <c r="C38" s="82" t="s">
        <v>151</v>
      </c>
      <c r="D38" s="83">
        <v>2500</v>
      </c>
      <c r="E38" s="84"/>
      <c r="F38" s="85">
        <v>0</v>
      </c>
      <c r="G38" s="86"/>
      <c r="H38" s="86">
        <v>8</v>
      </c>
      <c r="I38" s="86"/>
      <c r="J38" s="86">
        <f>H38/2</f>
        <v>4</v>
      </c>
      <c r="K38" s="86">
        <v>0</v>
      </c>
      <c r="N38" s="87"/>
    </row>
    <row r="39" spans="1:14" ht="18.75" customHeight="1">
      <c r="A39" s="80">
        <v>2</v>
      </c>
      <c r="B39" s="81" t="s">
        <v>120</v>
      </c>
      <c r="C39" s="82" t="s">
        <v>153</v>
      </c>
      <c r="D39" s="83">
        <v>2700</v>
      </c>
      <c r="E39" s="84"/>
      <c r="F39" s="85">
        <v>0</v>
      </c>
      <c r="G39" s="86"/>
      <c r="H39" s="86">
        <v>8</v>
      </c>
      <c r="I39" s="86"/>
      <c r="J39" s="86">
        <f t="shared" ref="J39:J45" si="0">H39/2</f>
        <v>4</v>
      </c>
      <c r="K39" s="86">
        <v>0</v>
      </c>
      <c r="N39" s="87"/>
    </row>
    <row r="40" spans="1:14" ht="18.75" customHeight="1">
      <c r="A40" s="80">
        <v>3</v>
      </c>
      <c r="B40" s="81" t="s">
        <v>121</v>
      </c>
      <c r="C40" s="82" t="s">
        <v>154</v>
      </c>
      <c r="D40" s="83">
        <v>500</v>
      </c>
      <c r="E40" s="84"/>
      <c r="F40" s="85">
        <v>0</v>
      </c>
      <c r="G40" s="86"/>
      <c r="H40" s="86">
        <v>8</v>
      </c>
      <c r="I40" s="86"/>
      <c r="J40" s="86">
        <f t="shared" si="0"/>
        <v>4</v>
      </c>
      <c r="K40" s="86">
        <v>0</v>
      </c>
      <c r="N40" s="87"/>
    </row>
    <row r="41" spans="1:14" ht="18.75" customHeight="1">
      <c r="A41" s="80">
        <v>4</v>
      </c>
      <c r="B41" s="81" t="s">
        <v>122</v>
      </c>
      <c r="C41" s="82" t="s">
        <v>155</v>
      </c>
      <c r="D41" s="83">
        <v>500</v>
      </c>
      <c r="E41" s="84"/>
      <c r="F41" s="85">
        <v>0</v>
      </c>
      <c r="G41" s="86"/>
      <c r="H41" s="86">
        <v>8</v>
      </c>
      <c r="I41" s="86"/>
      <c r="J41" s="86">
        <f t="shared" si="0"/>
        <v>4</v>
      </c>
      <c r="K41" s="86">
        <v>0</v>
      </c>
      <c r="N41" s="87"/>
    </row>
    <row r="42" spans="1:14" ht="18.75" customHeight="1">
      <c r="A42" s="91">
        <v>5</v>
      </c>
      <c r="B42" s="81" t="s">
        <v>123</v>
      </c>
      <c r="C42" s="82" t="s">
        <v>156</v>
      </c>
      <c r="D42" s="83">
        <v>3500</v>
      </c>
      <c r="E42" s="84"/>
      <c r="F42" s="85">
        <v>0</v>
      </c>
      <c r="G42" s="86"/>
      <c r="H42" s="86">
        <v>8</v>
      </c>
      <c r="I42" s="86"/>
      <c r="J42" s="86">
        <f t="shared" si="0"/>
        <v>4</v>
      </c>
      <c r="K42" s="86">
        <v>0</v>
      </c>
      <c r="N42" s="87"/>
    </row>
    <row r="43" spans="1:14" ht="18.75" customHeight="1">
      <c r="A43" s="80">
        <v>6</v>
      </c>
      <c r="B43" s="81" t="s">
        <v>124</v>
      </c>
      <c r="C43" s="82" t="s">
        <v>145</v>
      </c>
      <c r="D43" s="83">
        <v>1260</v>
      </c>
      <c r="E43" s="84"/>
      <c r="F43" s="85">
        <v>0</v>
      </c>
      <c r="G43" s="86"/>
      <c r="H43" s="86">
        <v>8</v>
      </c>
      <c r="I43" s="86"/>
      <c r="J43" s="86">
        <f t="shared" si="0"/>
        <v>4</v>
      </c>
      <c r="K43" s="86">
        <v>0</v>
      </c>
    </row>
    <row r="44" spans="1:14" ht="18.75" customHeight="1">
      <c r="A44" s="80">
        <v>7</v>
      </c>
      <c r="B44" s="81" t="s">
        <v>174</v>
      </c>
      <c r="C44" s="82" t="s">
        <v>157</v>
      </c>
      <c r="D44" s="83">
        <v>1470</v>
      </c>
      <c r="E44" s="84"/>
      <c r="F44" s="85">
        <v>0</v>
      </c>
      <c r="G44" s="86"/>
      <c r="H44" s="86">
        <v>8</v>
      </c>
      <c r="I44" s="86"/>
      <c r="J44" s="86">
        <f t="shared" si="0"/>
        <v>4</v>
      </c>
      <c r="K44" s="86">
        <v>0</v>
      </c>
    </row>
    <row r="45" spans="1:14" ht="18.75" customHeight="1">
      <c r="A45" s="80">
        <v>8</v>
      </c>
      <c r="B45" s="81" t="s">
        <v>125</v>
      </c>
      <c r="C45" s="82" t="s">
        <v>158</v>
      </c>
      <c r="D45" s="92">
        <v>740</v>
      </c>
      <c r="E45" s="84"/>
      <c r="F45" s="85">
        <v>0</v>
      </c>
      <c r="G45" s="86"/>
      <c r="H45" s="86">
        <v>8</v>
      </c>
      <c r="I45" s="86"/>
      <c r="J45" s="86">
        <f t="shared" si="0"/>
        <v>4</v>
      </c>
      <c r="K45" s="86">
        <v>0</v>
      </c>
    </row>
    <row r="46" spans="1:14" ht="18.75" customHeight="1">
      <c r="A46" s="80">
        <v>9</v>
      </c>
      <c r="B46" s="81" t="s">
        <v>126</v>
      </c>
      <c r="C46" s="82" t="s">
        <v>159</v>
      </c>
      <c r="D46" s="83">
        <v>2577</v>
      </c>
      <c r="E46" s="84"/>
      <c r="F46" s="85">
        <v>0</v>
      </c>
      <c r="G46" s="86"/>
      <c r="H46" s="86">
        <v>8</v>
      </c>
      <c r="I46" s="86"/>
      <c r="J46" s="86">
        <f>H46/2</f>
        <v>4</v>
      </c>
      <c r="K46" s="86">
        <v>0</v>
      </c>
      <c r="N46" s="87"/>
    </row>
    <row r="47" spans="1:14" ht="18.75" customHeight="1">
      <c r="A47" s="80">
        <v>10</v>
      </c>
      <c r="B47" s="81" t="s">
        <v>127</v>
      </c>
      <c r="C47" s="82" t="s">
        <v>160</v>
      </c>
      <c r="D47" s="83">
        <v>1488</v>
      </c>
      <c r="E47" s="84"/>
      <c r="F47" s="85">
        <v>0</v>
      </c>
      <c r="G47" s="86"/>
      <c r="H47" s="86">
        <v>8</v>
      </c>
      <c r="I47" s="86"/>
      <c r="J47" s="86">
        <f t="shared" ref="J47:J48" si="1">H47/2</f>
        <v>4</v>
      </c>
      <c r="K47" s="86">
        <v>0</v>
      </c>
      <c r="N47" s="87"/>
    </row>
    <row r="48" spans="1:14" ht="18.75" customHeight="1">
      <c r="A48" s="80">
        <v>11</v>
      </c>
      <c r="B48" s="81" t="s">
        <v>161</v>
      </c>
      <c r="C48" s="82" t="s">
        <v>162</v>
      </c>
      <c r="D48" s="92">
        <v>4000</v>
      </c>
      <c r="E48" s="84"/>
      <c r="F48" s="85">
        <v>0</v>
      </c>
      <c r="G48" s="86"/>
      <c r="H48" s="86">
        <v>8</v>
      </c>
      <c r="I48" s="86"/>
      <c r="J48" s="86">
        <f t="shared" si="1"/>
        <v>4</v>
      </c>
      <c r="K48" s="86">
        <v>0</v>
      </c>
      <c r="N48" s="87"/>
    </row>
    <row r="49" spans="1:14" ht="18.75" customHeight="1">
      <c r="A49" s="80">
        <v>12</v>
      </c>
      <c r="B49" s="81" t="s">
        <v>128</v>
      </c>
      <c r="C49" s="82" t="s">
        <v>163</v>
      </c>
      <c r="D49" s="83">
        <v>580</v>
      </c>
      <c r="E49" s="84"/>
      <c r="F49" s="85">
        <v>0</v>
      </c>
      <c r="G49" s="86"/>
      <c r="H49" s="86">
        <v>8</v>
      </c>
      <c r="I49" s="86"/>
      <c r="J49" s="86">
        <f t="shared" ref="J49:J51" si="2">H49/2</f>
        <v>4</v>
      </c>
      <c r="K49" s="86">
        <v>0</v>
      </c>
      <c r="N49" s="87"/>
    </row>
    <row r="50" spans="1:14" ht="18.75" customHeight="1">
      <c r="A50" s="80">
        <v>13</v>
      </c>
      <c r="B50" s="81" t="s">
        <v>129</v>
      </c>
      <c r="C50" s="82" t="s">
        <v>164</v>
      </c>
      <c r="D50" s="83">
        <v>1430</v>
      </c>
      <c r="E50" s="84"/>
      <c r="F50" s="85">
        <v>0</v>
      </c>
      <c r="G50" s="86"/>
      <c r="H50" s="86">
        <v>8</v>
      </c>
      <c r="I50" s="86"/>
      <c r="J50" s="86">
        <f t="shared" si="2"/>
        <v>4</v>
      </c>
      <c r="K50" s="86">
        <v>0</v>
      </c>
      <c r="N50" s="87"/>
    </row>
    <row r="51" spans="1:14" ht="18.75" customHeight="1">
      <c r="A51" s="80">
        <v>14</v>
      </c>
      <c r="B51" s="81" t="s">
        <v>165</v>
      </c>
      <c r="C51" s="82" t="s">
        <v>166</v>
      </c>
      <c r="D51" s="92">
        <v>1700</v>
      </c>
      <c r="E51" s="84"/>
      <c r="F51" s="85">
        <v>0</v>
      </c>
      <c r="G51" s="86"/>
      <c r="H51" s="86">
        <v>8</v>
      </c>
      <c r="I51" s="86"/>
      <c r="J51" s="86">
        <f t="shared" si="2"/>
        <v>4</v>
      </c>
      <c r="K51" s="86">
        <v>0</v>
      </c>
      <c r="N51" s="87"/>
    </row>
    <row r="52" spans="1:14" ht="23.25" customHeight="1">
      <c r="A52" s="156" t="s">
        <v>31</v>
      </c>
      <c r="B52" s="157"/>
      <c r="C52" s="77" t="s">
        <v>22</v>
      </c>
      <c r="D52" s="88">
        <f>SUM(D38:D51)</f>
        <v>24945</v>
      </c>
      <c r="E52" s="89"/>
      <c r="F52" s="88">
        <f>SUM(F38:F51)</f>
        <v>0</v>
      </c>
      <c r="G52" s="89"/>
      <c r="H52" s="88">
        <f>SUM(H38:H51)</f>
        <v>112</v>
      </c>
      <c r="I52" s="89"/>
      <c r="J52" s="88">
        <f>SUM(J38:J51)</f>
        <v>56</v>
      </c>
      <c r="K52" s="88">
        <f>SUM(K38:K51)</f>
        <v>0</v>
      </c>
    </row>
    <row r="53" spans="1:14" ht="23.25" customHeight="1">
      <c r="A53" s="90" t="s">
        <v>98</v>
      </c>
      <c r="B53" s="78" t="s">
        <v>51</v>
      </c>
      <c r="C53" s="71"/>
      <c r="D53" s="74"/>
      <c r="E53" s="75"/>
      <c r="F53" s="74"/>
      <c r="G53" s="75"/>
      <c r="H53" s="75"/>
      <c r="I53" s="75"/>
      <c r="J53" s="75"/>
      <c r="K53" s="79"/>
    </row>
    <row r="54" spans="1:14" ht="24.75" customHeight="1">
      <c r="A54" s="80">
        <v>1</v>
      </c>
      <c r="B54" s="81" t="s">
        <v>115</v>
      </c>
      <c r="C54" s="82" t="s">
        <v>169</v>
      </c>
      <c r="D54" s="83">
        <v>5550</v>
      </c>
      <c r="E54" s="84"/>
      <c r="F54" s="85">
        <v>0</v>
      </c>
      <c r="G54" s="86"/>
      <c r="H54" s="86">
        <v>8</v>
      </c>
      <c r="I54" s="86"/>
      <c r="J54" s="86">
        <f>H54/2</f>
        <v>4</v>
      </c>
      <c r="K54" s="86">
        <v>0</v>
      </c>
      <c r="N54" s="87"/>
    </row>
    <row r="55" spans="1:14" ht="24.75" customHeight="1">
      <c r="A55" s="80">
        <v>2</v>
      </c>
      <c r="B55" s="81" t="s">
        <v>116</v>
      </c>
      <c r="C55" s="82" t="s">
        <v>170</v>
      </c>
      <c r="D55" s="83">
        <v>2500</v>
      </c>
      <c r="E55" s="84"/>
      <c r="F55" s="85">
        <v>0</v>
      </c>
      <c r="G55" s="86"/>
      <c r="H55" s="86">
        <v>8</v>
      </c>
      <c r="I55" s="86"/>
      <c r="J55" s="86">
        <f t="shared" ref="J55:J56" si="3">H55/2</f>
        <v>4</v>
      </c>
      <c r="K55" s="86">
        <v>0</v>
      </c>
      <c r="N55" s="87"/>
    </row>
    <row r="56" spans="1:14" ht="24.75" customHeight="1">
      <c r="A56" s="80">
        <v>3</v>
      </c>
      <c r="B56" s="81" t="s">
        <v>117</v>
      </c>
      <c r="C56" s="82" t="s">
        <v>171</v>
      </c>
      <c r="D56" s="83">
        <v>1540</v>
      </c>
      <c r="E56" s="84"/>
      <c r="F56" s="85">
        <v>0</v>
      </c>
      <c r="G56" s="86"/>
      <c r="H56" s="86">
        <v>8</v>
      </c>
      <c r="I56" s="86"/>
      <c r="J56" s="86">
        <f t="shared" si="3"/>
        <v>4</v>
      </c>
      <c r="K56" s="86">
        <v>0</v>
      </c>
      <c r="N56" s="87"/>
    </row>
    <row r="57" spans="1:14" ht="24.75" customHeight="1">
      <c r="A57" s="80">
        <v>4</v>
      </c>
      <c r="B57" s="81" t="s">
        <v>118</v>
      </c>
      <c r="C57" s="82" t="s">
        <v>172</v>
      </c>
      <c r="D57" s="83">
        <v>600</v>
      </c>
      <c r="E57" s="84"/>
      <c r="F57" s="85">
        <v>0</v>
      </c>
      <c r="G57" s="86"/>
      <c r="H57" s="86">
        <v>8</v>
      </c>
      <c r="I57" s="86"/>
      <c r="J57" s="86">
        <f>H57/2</f>
        <v>4</v>
      </c>
      <c r="K57" s="86">
        <v>0</v>
      </c>
      <c r="N57" s="87"/>
    </row>
    <row r="58" spans="1:14" ht="24.75" customHeight="1">
      <c r="A58" s="80">
        <v>5</v>
      </c>
      <c r="B58" s="81" t="s">
        <v>119</v>
      </c>
      <c r="C58" s="82" t="s">
        <v>173</v>
      </c>
      <c r="D58" s="83">
        <v>2000</v>
      </c>
      <c r="E58" s="84"/>
      <c r="F58" s="85">
        <v>0</v>
      </c>
      <c r="G58" s="86"/>
      <c r="H58" s="86">
        <v>8</v>
      </c>
      <c r="I58" s="86"/>
      <c r="J58" s="86">
        <f t="shared" ref="J58" si="4">H58/2</f>
        <v>4</v>
      </c>
      <c r="K58" s="86">
        <v>0</v>
      </c>
      <c r="N58" s="87"/>
    </row>
    <row r="59" spans="1:14" ht="23.25" customHeight="1">
      <c r="A59" s="156" t="s">
        <v>31</v>
      </c>
      <c r="B59" s="157"/>
      <c r="C59" s="77" t="s">
        <v>22</v>
      </c>
      <c r="D59" s="88">
        <f>SUM(D54:D58)</f>
        <v>12190</v>
      </c>
      <c r="E59" s="89"/>
      <c r="F59" s="88">
        <f>SUM(F54:F58)</f>
        <v>0</v>
      </c>
      <c r="G59" s="89"/>
      <c r="H59" s="88">
        <f>SUM(H54:H58)</f>
        <v>40</v>
      </c>
      <c r="I59" s="89"/>
      <c r="J59" s="88">
        <f>SUM(J54:J58)</f>
        <v>20</v>
      </c>
      <c r="K59" s="88">
        <f>SUM(K54:K58)</f>
        <v>0</v>
      </c>
    </row>
    <row r="60" spans="1:14" ht="19.5" customHeight="1">
      <c r="A60" s="158" t="s">
        <v>99</v>
      </c>
      <c r="B60" s="159"/>
      <c r="C60" s="94"/>
      <c r="D60" s="95">
        <f>D59+D52</f>
        <v>37135</v>
      </c>
      <c r="E60" s="96"/>
      <c r="F60" s="95">
        <f>F59+F52</f>
        <v>0</v>
      </c>
      <c r="G60" s="96"/>
      <c r="H60" s="95">
        <f>H59+H52</f>
        <v>152</v>
      </c>
      <c r="I60" s="96"/>
      <c r="J60" s="95">
        <f>J59+J52</f>
        <v>76</v>
      </c>
      <c r="K60" s="95">
        <f>K59+K52</f>
        <v>0</v>
      </c>
    </row>
    <row r="61" spans="1:14" ht="15.75" customHeight="1">
      <c r="A61" s="77">
        <v>4</v>
      </c>
      <c r="B61" s="78" t="s">
        <v>40</v>
      </c>
      <c r="C61" s="71"/>
      <c r="D61" s="74"/>
      <c r="E61" s="75"/>
      <c r="F61" s="74"/>
      <c r="G61" s="75"/>
      <c r="H61" s="75"/>
      <c r="I61" s="75"/>
      <c r="J61" s="75"/>
      <c r="K61" s="79"/>
    </row>
    <row r="62" spans="1:14" ht="20.25" customHeight="1">
      <c r="A62" s="80">
        <v>1</v>
      </c>
      <c r="B62" s="97" t="s">
        <v>52</v>
      </c>
      <c r="C62" s="93" t="s">
        <v>53</v>
      </c>
      <c r="D62" s="98"/>
      <c r="E62" s="85"/>
      <c r="F62" s="99"/>
      <c r="G62" s="84"/>
      <c r="H62" s="86">
        <v>80</v>
      </c>
      <c r="I62" s="86"/>
      <c r="J62" s="86">
        <v>80</v>
      </c>
      <c r="K62" s="86">
        <v>80</v>
      </c>
    </row>
    <row r="63" spans="1:14" ht="18.75" customHeight="1">
      <c r="A63" s="156" t="s">
        <v>31</v>
      </c>
      <c r="B63" s="157"/>
      <c r="C63" s="77" t="s">
        <v>22</v>
      </c>
      <c r="D63" s="88">
        <f>SUM(D62:D62)</f>
        <v>0</v>
      </c>
      <c r="E63" s="89"/>
      <c r="F63" s="88">
        <f>SUM(F62:F62)</f>
        <v>0</v>
      </c>
      <c r="G63" s="89"/>
      <c r="H63" s="88">
        <f>SUM(H62:H62)</f>
        <v>80</v>
      </c>
      <c r="I63" s="89"/>
      <c r="J63" s="88">
        <f>SUM(J62:J62)</f>
        <v>80</v>
      </c>
      <c r="K63" s="88">
        <f>SUM(K62:K62)</f>
        <v>80</v>
      </c>
    </row>
    <row r="64" spans="1:14" ht="27" customHeight="1">
      <c r="A64" s="77">
        <v>5</v>
      </c>
      <c r="B64" s="78" t="s">
        <v>34</v>
      </c>
      <c r="C64" s="71"/>
      <c r="D64" s="74"/>
      <c r="E64" s="75"/>
      <c r="F64" s="74"/>
      <c r="G64" s="75"/>
      <c r="H64" s="75"/>
      <c r="I64" s="75"/>
      <c r="J64" s="75"/>
      <c r="K64" s="79"/>
    </row>
    <row r="65" spans="1:11" s="100" customFormat="1" ht="91.5" customHeight="1">
      <c r="A65" s="80">
        <v>1</v>
      </c>
      <c r="B65" s="53" t="s">
        <v>181</v>
      </c>
      <c r="C65" s="93" t="s">
        <v>26</v>
      </c>
      <c r="D65" s="85">
        <v>200000</v>
      </c>
      <c r="E65" s="84"/>
      <c r="F65" s="85">
        <v>150000</v>
      </c>
      <c r="G65" s="86"/>
      <c r="H65" s="86">
        <v>80</v>
      </c>
      <c r="I65" s="86"/>
      <c r="J65" s="86">
        <v>50</v>
      </c>
      <c r="K65" s="86">
        <v>0.45</v>
      </c>
    </row>
    <row r="66" spans="1:11" s="100" customFormat="1" ht="114.75" customHeight="1">
      <c r="A66" s="80">
        <f>A65+1</f>
        <v>2</v>
      </c>
      <c r="B66" s="53" t="s">
        <v>54</v>
      </c>
      <c r="C66" s="93" t="s">
        <v>26</v>
      </c>
      <c r="D66" s="85">
        <v>129476</v>
      </c>
      <c r="E66" s="84"/>
      <c r="F66" s="85">
        <v>98195</v>
      </c>
      <c r="G66" s="86"/>
      <c r="H66" s="86">
        <v>30.7</v>
      </c>
      <c r="I66" s="86"/>
      <c r="J66" s="86">
        <v>3.87</v>
      </c>
      <c r="K66" s="86">
        <v>0.45</v>
      </c>
    </row>
    <row r="67" spans="1:11" s="100" customFormat="1" ht="91.5" customHeight="1">
      <c r="A67" s="80">
        <f t="shared" ref="A67:A121" si="5">A66+1</f>
        <v>3</v>
      </c>
      <c r="B67" s="53" t="s">
        <v>55</v>
      </c>
      <c r="C67" s="93" t="s">
        <v>26</v>
      </c>
      <c r="D67" s="85">
        <v>107589</v>
      </c>
      <c r="E67" s="84"/>
      <c r="F67" s="85">
        <v>79383</v>
      </c>
      <c r="G67" s="86"/>
      <c r="H67" s="86">
        <v>27</v>
      </c>
      <c r="I67" s="86"/>
      <c r="J67" s="86">
        <v>2</v>
      </c>
      <c r="K67" s="86">
        <v>0.45</v>
      </c>
    </row>
    <row r="68" spans="1:11" s="100" customFormat="1" ht="91.5" customHeight="1">
      <c r="A68" s="80">
        <f t="shared" si="5"/>
        <v>4</v>
      </c>
      <c r="B68" s="53" t="s">
        <v>182</v>
      </c>
      <c r="C68" s="93" t="s">
        <v>26</v>
      </c>
      <c r="D68" s="85">
        <v>109388</v>
      </c>
      <c r="E68" s="84"/>
      <c r="F68" s="85">
        <v>80732</v>
      </c>
      <c r="G68" s="86"/>
      <c r="H68" s="86">
        <v>29</v>
      </c>
      <c r="I68" s="86"/>
      <c r="J68" s="86">
        <v>4</v>
      </c>
      <c r="K68" s="86">
        <v>0</v>
      </c>
    </row>
    <row r="69" spans="1:11" s="100" customFormat="1" ht="91.5" customHeight="1">
      <c r="A69" s="129">
        <f t="shared" si="5"/>
        <v>5</v>
      </c>
      <c r="B69" s="53" t="s">
        <v>183</v>
      </c>
      <c r="C69" s="93" t="s">
        <v>26</v>
      </c>
      <c r="D69" s="85">
        <v>10630</v>
      </c>
      <c r="E69" s="84"/>
      <c r="F69" s="85">
        <v>4786</v>
      </c>
      <c r="G69" s="86"/>
      <c r="H69" s="86">
        <v>8</v>
      </c>
      <c r="I69" s="86"/>
      <c r="J69" s="86">
        <v>4</v>
      </c>
      <c r="K69" s="86">
        <v>0</v>
      </c>
    </row>
    <row r="70" spans="1:11" s="100" customFormat="1" ht="74.25" customHeight="1">
      <c r="A70" s="80">
        <f t="shared" si="5"/>
        <v>6</v>
      </c>
      <c r="B70" s="53" t="s">
        <v>238</v>
      </c>
      <c r="C70" s="93" t="s">
        <v>26</v>
      </c>
      <c r="D70" s="85">
        <v>16842</v>
      </c>
      <c r="E70" s="84"/>
      <c r="F70" s="85">
        <v>9410</v>
      </c>
      <c r="G70" s="86"/>
      <c r="H70" s="86">
        <v>8</v>
      </c>
      <c r="I70" s="86"/>
      <c r="J70" s="86">
        <v>4</v>
      </c>
      <c r="K70" s="86">
        <v>0</v>
      </c>
    </row>
    <row r="71" spans="1:11" s="100" customFormat="1" ht="91.5" customHeight="1">
      <c r="A71" s="80">
        <f t="shared" si="5"/>
        <v>7</v>
      </c>
      <c r="B71" s="53" t="s">
        <v>184</v>
      </c>
      <c r="C71" s="93" t="s">
        <v>26</v>
      </c>
      <c r="D71" s="85">
        <v>10630</v>
      </c>
      <c r="E71" s="84"/>
      <c r="F71" s="85">
        <v>4786</v>
      </c>
      <c r="G71" s="86"/>
      <c r="H71" s="86">
        <v>8</v>
      </c>
      <c r="I71" s="86"/>
      <c r="J71" s="86">
        <v>4</v>
      </c>
      <c r="K71" s="86">
        <v>0</v>
      </c>
    </row>
    <row r="72" spans="1:11" s="100" customFormat="1" ht="91.5" customHeight="1">
      <c r="A72" s="80">
        <f t="shared" si="5"/>
        <v>8</v>
      </c>
      <c r="B72" s="53" t="s">
        <v>185</v>
      </c>
      <c r="C72" s="93" t="s">
        <v>26</v>
      </c>
      <c r="D72" s="85">
        <v>10630</v>
      </c>
      <c r="E72" s="84"/>
      <c r="F72" s="85">
        <v>4786</v>
      </c>
      <c r="G72" s="86"/>
      <c r="H72" s="86">
        <v>8</v>
      </c>
      <c r="I72" s="86"/>
      <c r="J72" s="86">
        <v>4</v>
      </c>
      <c r="K72" s="86">
        <v>0</v>
      </c>
    </row>
    <row r="73" spans="1:11" s="100" customFormat="1" ht="64.5" customHeight="1">
      <c r="A73" s="80">
        <f t="shared" si="5"/>
        <v>9</v>
      </c>
      <c r="B73" s="53" t="s">
        <v>186</v>
      </c>
      <c r="C73" s="93" t="s">
        <v>26</v>
      </c>
      <c r="D73" s="85">
        <v>10630</v>
      </c>
      <c r="E73" s="84"/>
      <c r="F73" s="85">
        <v>4786</v>
      </c>
      <c r="G73" s="86"/>
      <c r="H73" s="86">
        <v>8</v>
      </c>
      <c r="I73" s="86"/>
      <c r="J73" s="86">
        <v>4</v>
      </c>
      <c r="K73" s="86">
        <v>0</v>
      </c>
    </row>
    <row r="74" spans="1:11" s="100" customFormat="1" ht="69" customHeight="1">
      <c r="A74" s="80">
        <f t="shared" si="5"/>
        <v>10</v>
      </c>
      <c r="B74" s="53" t="s">
        <v>187</v>
      </c>
      <c r="C74" s="93" t="s">
        <v>26</v>
      </c>
      <c r="D74" s="85">
        <v>10630</v>
      </c>
      <c r="E74" s="84"/>
      <c r="F74" s="85">
        <v>4786</v>
      </c>
      <c r="G74" s="86"/>
      <c r="H74" s="86">
        <v>8</v>
      </c>
      <c r="I74" s="86"/>
      <c r="J74" s="86">
        <v>4</v>
      </c>
      <c r="K74" s="86">
        <v>0</v>
      </c>
    </row>
    <row r="75" spans="1:11" s="100" customFormat="1" ht="69" customHeight="1">
      <c r="A75" s="80">
        <f t="shared" si="5"/>
        <v>11</v>
      </c>
      <c r="B75" s="53" t="s">
        <v>188</v>
      </c>
      <c r="C75" s="93" t="s">
        <v>26</v>
      </c>
      <c r="D75" s="85">
        <v>638447</v>
      </c>
      <c r="E75" s="84"/>
      <c r="F75" s="85">
        <v>531711</v>
      </c>
      <c r="G75" s="86"/>
      <c r="H75" s="86">
        <v>101</v>
      </c>
      <c r="I75" s="86"/>
      <c r="J75" s="86">
        <v>44</v>
      </c>
      <c r="K75" s="86">
        <v>0</v>
      </c>
    </row>
    <row r="76" spans="1:11" s="100" customFormat="1" ht="69" customHeight="1">
      <c r="A76" s="80">
        <f t="shared" si="5"/>
        <v>12</v>
      </c>
      <c r="B76" s="53" t="s">
        <v>189</v>
      </c>
      <c r="C76" s="93" t="s">
        <v>26</v>
      </c>
      <c r="D76" s="85">
        <v>287760</v>
      </c>
      <c r="E76" s="84"/>
      <c r="F76" s="85">
        <v>23330</v>
      </c>
      <c r="G76" s="86"/>
      <c r="H76" s="86">
        <v>88</v>
      </c>
      <c r="I76" s="86"/>
      <c r="J76" s="86">
        <v>14</v>
      </c>
      <c r="K76" s="86">
        <v>0</v>
      </c>
    </row>
    <row r="77" spans="1:11" s="100" customFormat="1" ht="66" customHeight="1">
      <c r="A77" s="80">
        <f t="shared" si="5"/>
        <v>13</v>
      </c>
      <c r="B77" s="53" t="s">
        <v>190</v>
      </c>
      <c r="C77" s="93" t="s">
        <v>26</v>
      </c>
      <c r="D77" s="85">
        <v>10630</v>
      </c>
      <c r="E77" s="84"/>
      <c r="F77" s="85">
        <v>4786</v>
      </c>
      <c r="G77" s="86"/>
      <c r="H77" s="86">
        <v>8</v>
      </c>
      <c r="I77" s="86"/>
      <c r="J77" s="86">
        <v>4</v>
      </c>
      <c r="K77" s="86">
        <v>0</v>
      </c>
    </row>
    <row r="78" spans="1:11" s="100" customFormat="1" ht="66" customHeight="1">
      <c r="A78" s="80">
        <f t="shared" si="5"/>
        <v>14</v>
      </c>
      <c r="B78" s="53" t="s">
        <v>191</v>
      </c>
      <c r="C78" s="93" t="s">
        <v>26</v>
      </c>
      <c r="D78" s="85">
        <v>16842</v>
      </c>
      <c r="E78" s="84"/>
      <c r="F78" s="85">
        <v>9410</v>
      </c>
      <c r="G78" s="86"/>
      <c r="H78" s="86">
        <v>8</v>
      </c>
      <c r="I78" s="86"/>
      <c r="J78" s="86">
        <v>4</v>
      </c>
      <c r="K78" s="86">
        <v>0</v>
      </c>
    </row>
    <row r="79" spans="1:11" s="100" customFormat="1" ht="66" customHeight="1">
      <c r="A79" s="80">
        <f t="shared" si="5"/>
        <v>15</v>
      </c>
      <c r="B79" s="53" t="s">
        <v>192</v>
      </c>
      <c r="C79" s="93" t="s">
        <v>239</v>
      </c>
      <c r="D79" s="85">
        <v>16842</v>
      </c>
      <c r="E79" s="84"/>
      <c r="F79" s="85">
        <v>9410</v>
      </c>
      <c r="G79" s="86"/>
      <c r="H79" s="86">
        <v>8</v>
      </c>
      <c r="I79" s="86"/>
      <c r="J79" s="86">
        <v>4</v>
      </c>
      <c r="K79" s="86">
        <v>0</v>
      </c>
    </row>
    <row r="80" spans="1:11" s="100" customFormat="1" ht="81" customHeight="1">
      <c r="A80" s="80">
        <f t="shared" si="5"/>
        <v>16</v>
      </c>
      <c r="B80" s="53" t="s">
        <v>193</v>
      </c>
      <c r="C80" s="93" t="s">
        <v>26</v>
      </c>
      <c r="D80" s="85">
        <v>44585</v>
      </c>
      <c r="E80" s="84"/>
      <c r="F80" s="85">
        <v>30226</v>
      </c>
      <c r="G80" s="86"/>
      <c r="H80" s="86">
        <v>72</v>
      </c>
      <c r="I80" s="86"/>
      <c r="J80" s="86">
        <v>4</v>
      </c>
      <c r="K80" s="86">
        <v>0</v>
      </c>
    </row>
    <row r="81" spans="1:11" s="100" customFormat="1" ht="91.5" customHeight="1">
      <c r="A81" s="80">
        <f t="shared" si="5"/>
        <v>17</v>
      </c>
      <c r="B81" s="53" t="s">
        <v>194</v>
      </c>
      <c r="C81" s="93" t="s">
        <v>26</v>
      </c>
      <c r="D81" s="85">
        <v>10630</v>
      </c>
      <c r="E81" s="84"/>
      <c r="F81" s="85">
        <v>4786</v>
      </c>
      <c r="G81" s="86"/>
      <c r="H81" s="86">
        <v>8</v>
      </c>
      <c r="I81" s="86"/>
      <c r="J81" s="86">
        <v>4</v>
      </c>
      <c r="K81" s="86">
        <v>0</v>
      </c>
    </row>
    <row r="82" spans="1:11" s="100" customFormat="1" ht="71.25" customHeight="1">
      <c r="A82" s="80">
        <f t="shared" si="5"/>
        <v>18</v>
      </c>
      <c r="B82" s="53" t="s">
        <v>195</v>
      </c>
      <c r="C82" s="93" t="s">
        <v>26</v>
      </c>
      <c r="D82" s="85">
        <v>16842</v>
      </c>
      <c r="E82" s="84"/>
      <c r="F82" s="85">
        <v>9410</v>
      </c>
      <c r="G82" s="86"/>
      <c r="H82" s="86">
        <v>8</v>
      </c>
      <c r="I82" s="86"/>
      <c r="J82" s="86">
        <v>4</v>
      </c>
      <c r="K82" s="86">
        <v>0</v>
      </c>
    </row>
    <row r="83" spans="1:11" s="100" customFormat="1" ht="64.5" customHeight="1">
      <c r="A83" s="80">
        <f t="shared" si="5"/>
        <v>19</v>
      </c>
      <c r="B83" s="53" t="s">
        <v>196</v>
      </c>
      <c r="C83" s="93" t="s">
        <v>26</v>
      </c>
      <c r="D83" s="85">
        <v>16842</v>
      </c>
      <c r="E83" s="84"/>
      <c r="F83" s="85">
        <v>9410</v>
      </c>
      <c r="G83" s="86"/>
      <c r="H83" s="86">
        <v>8</v>
      </c>
      <c r="I83" s="86"/>
      <c r="J83" s="86">
        <v>4</v>
      </c>
      <c r="K83" s="86">
        <v>0</v>
      </c>
    </row>
    <row r="84" spans="1:11" s="100" customFormat="1" ht="64.5" customHeight="1">
      <c r="A84" s="80">
        <f t="shared" si="5"/>
        <v>20</v>
      </c>
      <c r="B84" s="53" t="s">
        <v>197</v>
      </c>
      <c r="C84" s="93" t="s">
        <v>26</v>
      </c>
      <c r="D84" s="85">
        <v>10630</v>
      </c>
      <c r="E84" s="84"/>
      <c r="F84" s="85">
        <v>4786</v>
      </c>
      <c r="G84" s="86"/>
      <c r="H84" s="86">
        <v>8</v>
      </c>
      <c r="I84" s="86"/>
      <c r="J84" s="86">
        <v>4</v>
      </c>
      <c r="K84" s="86">
        <v>0</v>
      </c>
    </row>
    <row r="85" spans="1:11" s="100" customFormat="1" ht="64.5" customHeight="1">
      <c r="A85" s="80">
        <f t="shared" si="5"/>
        <v>21</v>
      </c>
      <c r="B85" s="53" t="s">
        <v>198</v>
      </c>
      <c r="C85" s="93" t="s">
        <v>26</v>
      </c>
      <c r="D85" s="85">
        <v>88726</v>
      </c>
      <c r="E85" s="84"/>
      <c r="F85" s="85">
        <v>64277</v>
      </c>
      <c r="G85" s="86"/>
      <c r="H85" s="86">
        <v>21</v>
      </c>
      <c r="I85" s="86"/>
      <c r="J85" s="86">
        <v>4</v>
      </c>
      <c r="K85" s="86">
        <v>0</v>
      </c>
    </row>
    <row r="86" spans="1:11" s="100" customFormat="1" ht="69" customHeight="1">
      <c r="A86" s="80">
        <f t="shared" si="5"/>
        <v>22</v>
      </c>
      <c r="B86" s="53" t="s">
        <v>199</v>
      </c>
      <c r="C86" s="93" t="s">
        <v>235</v>
      </c>
      <c r="D86" s="85">
        <v>16842</v>
      </c>
      <c r="E86" s="84"/>
      <c r="F86" s="85">
        <v>9410</v>
      </c>
      <c r="G86" s="86"/>
      <c r="H86" s="86">
        <v>8</v>
      </c>
      <c r="I86" s="86"/>
      <c r="J86" s="86">
        <v>4</v>
      </c>
      <c r="K86" s="86">
        <v>0</v>
      </c>
    </row>
    <row r="87" spans="1:11" s="100" customFormat="1" ht="69" customHeight="1">
      <c r="A87" s="80">
        <f t="shared" si="5"/>
        <v>23</v>
      </c>
      <c r="B87" s="53" t="s">
        <v>200</v>
      </c>
      <c r="C87" s="93" t="s">
        <v>235</v>
      </c>
      <c r="D87" s="85">
        <v>16842</v>
      </c>
      <c r="E87" s="84"/>
      <c r="F87" s="85">
        <v>9410</v>
      </c>
      <c r="G87" s="86"/>
      <c r="H87" s="86">
        <v>8</v>
      </c>
      <c r="I87" s="86"/>
      <c r="J87" s="86">
        <v>4</v>
      </c>
      <c r="K87" s="86">
        <v>0</v>
      </c>
    </row>
    <row r="88" spans="1:11" s="100" customFormat="1" ht="69" customHeight="1">
      <c r="A88" s="80">
        <f t="shared" si="5"/>
        <v>24</v>
      </c>
      <c r="B88" s="53" t="s">
        <v>201</v>
      </c>
      <c r="C88" s="93" t="s">
        <v>235</v>
      </c>
      <c r="D88" s="85">
        <v>154154</v>
      </c>
      <c r="E88" s="84"/>
      <c r="F88" s="85">
        <v>118190</v>
      </c>
      <c r="G88" s="86"/>
      <c r="H88" s="86">
        <v>35</v>
      </c>
      <c r="I88" s="86"/>
      <c r="J88" s="86">
        <v>4</v>
      </c>
      <c r="K88" s="86">
        <v>0</v>
      </c>
    </row>
    <row r="89" spans="1:11" s="100" customFormat="1" ht="80.25" customHeight="1">
      <c r="A89" s="80">
        <f t="shared" si="5"/>
        <v>25</v>
      </c>
      <c r="B89" s="53" t="s">
        <v>202</v>
      </c>
      <c r="C89" s="93" t="s">
        <v>235</v>
      </c>
      <c r="D89" s="85">
        <v>16842</v>
      </c>
      <c r="E89" s="84"/>
      <c r="F89" s="85">
        <v>9410</v>
      </c>
      <c r="G89" s="86"/>
      <c r="H89" s="86">
        <v>8</v>
      </c>
      <c r="I89" s="86"/>
      <c r="J89" s="86">
        <v>4</v>
      </c>
      <c r="K89" s="86">
        <v>0</v>
      </c>
    </row>
    <row r="90" spans="1:11" s="100" customFormat="1" ht="69" customHeight="1">
      <c r="A90" s="80">
        <f t="shared" si="5"/>
        <v>26</v>
      </c>
      <c r="B90" s="53" t="s">
        <v>203</v>
      </c>
      <c r="C90" s="93" t="s">
        <v>235</v>
      </c>
      <c r="D90" s="85">
        <v>66177</v>
      </c>
      <c r="E90" s="84"/>
      <c r="F90" s="85">
        <v>45339</v>
      </c>
      <c r="G90" s="86"/>
      <c r="H90" s="86">
        <v>21</v>
      </c>
      <c r="I90" s="86"/>
      <c r="J90" s="86">
        <v>14</v>
      </c>
      <c r="K90" s="86">
        <v>0</v>
      </c>
    </row>
    <row r="91" spans="1:11" s="100" customFormat="1" ht="80.25" customHeight="1">
      <c r="A91" s="80">
        <f t="shared" si="5"/>
        <v>27</v>
      </c>
      <c r="B91" s="53" t="s">
        <v>204</v>
      </c>
      <c r="C91" s="93" t="s">
        <v>235</v>
      </c>
      <c r="D91" s="85">
        <v>66177</v>
      </c>
      <c r="E91" s="84"/>
      <c r="F91" s="85">
        <v>45339</v>
      </c>
      <c r="G91" s="86"/>
      <c r="H91" s="86">
        <v>21</v>
      </c>
      <c r="I91" s="86"/>
      <c r="J91" s="86">
        <v>14</v>
      </c>
      <c r="K91" s="86">
        <v>0</v>
      </c>
    </row>
    <row r="92" spans="1:11" s="100" customFormat="1" ht="69" customHeight="1">
      <c r="A92" s="80">
        <f t="shared" si="5"/>
        <v>28</v>
      </c>
      <c r="B92" s="53" t="s">
        <v>205</v>
      </c>
      <c r="C92" s="93" t="s">
        <v>235</v>
      </c>
      <c r="D92" s="85">
        <v>16842</v>
      </c>
      <c r="E92" s="84"/>
      <c r="F92" s="85">
        <v>9410</v>
      </c>
      <c r="G92" s="86"/>
      <c r="H92" s="86">
        <v>8</v>
      </c>
      <c r="I92" s="86"/>
      <c r="J92" s="86">
        <v>4</v>
      </c>
      <c r="K92" s="86">
        <v>0</v>
      </c>
    </row>
    <row r="93" spans="1:11" s="100" customFormat="1" ht="69" customHeight="1">
      <c r="A93" s="80">
        <f t="shared" si="5"/>
        <v>29</v>
      </c>
      <c r="B93" s="53" t="s">
        <v>206</v>
      </c>
      <c r="C93" s="93" t="s">
        <v>235</v>
      </c>
      <c r="D93" s="85">
        <v>10630</v>
      </c>
      <c r="E93" s="84"/>
      <c r="F93" s="85">
        <v>4786</v>
      </c>
      <c r="G93" s="86"/>
      <c r="H93" s="86">
        <v>8</v>
      </c>
      <c r="I93" s="86"/>
      <c r="J93" s="86">
        <v>4</v>
      </c>
      <c r="K93" s="86">
        <v>0</v>
      </c>
    </row>
    <row r="94" spans="1:11" s="100" customFormat="1" ht="69" customHeight="1">
      <c r="A94" s="80">
        <f t="shared" si="5"/>
        <v>30</v>
      </c>
      <c r="B94" s="53" t="s">
        <v>207</v>
      </c>
      <c r="C94" s="93" t="s">
        <v>235</v>
      </c>
      <c r="D94" s="85">
        <v>16842</v>
      </c>
      <c r="E94" s="84"/>
      <c r="F94" s="85">
        <v>9410</v>
      </c>
      <c r="G94" s="86"/>
      <c r="H94" s="86">
        <v>8</v>
      </c>
      <c r="I94" s="86"/>
      <c r="J94" s="86">
        <v>4</v>
      </c>
      <c r="K94" s="86">
        <v>0</v>
      </c>
    </row>
    <row r="95" spans="1:11" s="100" customFormat="1" ht="67.5" customHeight="1">
      <c r="A95" s="80">
        <f t="shared" si="5"/>
        <v>31</v>
      </c>
      <c r="B95" s="53" t="s">
        <v>208</v>
      </c>
      <c r="C95" s="93" t="s">
        <v>235</v>
      </c>
      <c r="D95" s="85">
        <v>10630</v>
      </c>
      <c r="E95" s="84"/>
      <c r="F95" s="85">
        <v>4786</v>
      </c>
      <c r="G95" s="86"/>
      <c r="H95" s="86">
        <v>8</v>
      </c>
      <c r="I95" s="86"/>
      <c r="J95" s="86">
        <v>4</v>
      </c>
      <c r="K95" s="86">
        <v>0</v>
      </c>
    </row>
    <row r="96" spans="1:11" s="100" customFormat="1" ht="67.5" customHeight="1">
      <c r="A96" s="80">
        <f t="shared" si="5"/>
        <v>32</v>
      </c>
      <c r="B96" s="53" t="s">
        <v>209</v>
      </c>
      <c r="C96" s="93" t="s">
        <v>235</v>
      </c>
      <c r="D96" s="85">
        <v>16842</v>
      </c>
      <c r="E96" s="84"/>
      <c r="F96" s="85">
        <v>9410</v>
      </c>
      <c r="G96" s="86"/>
      <c r="H96" s="86">
        <v>8</v>
      </c>
      <c r="I96" s="86"/>
      <c r="J96" s="86">
        <v>4</v>
      </c>
      <c r="K96" s="86">
        <v>0</v>
      </c>
    </row>
    <row r="97" spans="1:11" s="100" customFormat="1" ht="67.5" customHeight="1">
      <c r="A97" s="80">
        <f t="shared" si="5"/>
        <v>33</v>
      </c>
      <c r="B97" s="53" t="s">
        <v>210</v>
      </c>
      <c r="C97" s="93" t="s">
        <v>235</v>
      </c>
      <c r="D97" s="85">
        <v>16842</v>
      </c>
      <c r="E97" s="84"/>
      <c r="F97" s="85">
        <v>9410</v>
      </c>
      <c r="G97" s="86"/>
      <c r="H97" s="86">
        <v>8</v>
      </c>
      <c r="I97" s="86"/>
      <c r="J97" s="86">
        <v>4</v>
      </c>
      <c r="K97" s="86">
        <v>0</v>
      </c>
    </row>
    <row r="98" spans="1:11" s="100" customFormat="1" ht="69.75" customHeight="1">
      <c r="A98" s="80">
        <f t="shared" si="5"/>
        <v>34</v>
      </c>
      <c r="B98" s="53" t="s">
        <v>211</v>
      </c>
      <c r="C98" s="93" t="s">
        <v>235</v>
      </c>
      <c r="D98" s="85">
        <v>16842</v>
      </c>
      <c r="E98" s="84"/>
      <c r="F98" s="85">
        <v>9410</v>
      </c>
      <c r="G98" s="86"/>
      <c r="H98" s="86">
        <v>8</v>
      </c>
      <c r="I98" s="86"/>
      <c r="J98" s="86">
        <v>4</v>
      </c>
      <c r="K98" s="86">
        <v>0</v>
      </c>
    </row>
    <row r="99" spans="1:11" s="100" customFormat="1" ht="69.75" customHeight="1">
      <c r="A99" s="80">
        <f t="shared" si="5"/>
        <v>35</v>
      </c>
      <c r="B99" s="53" t="s">
        <v>212</v>
      </c>
      <c r="C99" s="93" t="s">
        <v>235</v>
      </c>
      <c r="D99" s="85">
        <v>16842</v>
      </c>
      <c r="E99" s="84"/>
      <c r="F99" s="85">
        <v>9410</v>
      </c>
      <c r="G99" s="86"/>
      <c r="H99" s="86">
        <v>8</v>
      </c>
      <c r="I99" s="86"/>
      <c r="J99" s="86">
        <v>4</v>
      </c>
      <c r="K99" s="86">
        <v>0</v>
      </c>
    </row>
    <row r="100" spans="1:11" s="100" customFormat="1" ht="69.75" customHeight="1">
      <c r="A100" s="80">
        <f t="shared" si="5"/>
        <v>36</v>
      </c>
      <c r="B100" s="53" t="s">
        <v>213</v>
      </c>
      <c r="C100" s="93" t="s">
        <v>235</v>
      </c>
      <c r="D100" s="85">
        <v>16842</v>
      </c>
      <c r="E100" s="84"/>
      <c r="F100" s="85">
        <v>9410</v>
      </c>
      <c r="G100" s="86"/>
      <c r="H100" s="86">
        <v>8</v>
      </c>
      <c r="I100" s="86"/>
      <c r="J100" s="86">
        <v>4</v>
      </c>
      <c r="K100" s="86">
        <v>0</v>
      </c>
    </row>
    <row r="101" spans="1:11" s="100" customFormat="1" ht="69.75" customHeight="1">
      <c r="A101" s="80">
        <f t="shared" si="5"/>
        <v>37</v>
      </c>
      <c r="B101" s="53" t="s">
        <v>214</v>
      </c>
      <c r="C101" s="93" t="s">
        <v>235</v>
      </c>
      <c r="D101" s="85">
        <v>10630</v>
      </c>
      <c r="E101" s="84"/>
      <c r="F101" s="85">
        <v>4786</v>
      </c>
      <c r="G101" s="86"/>
      <c r="H101" s="86">
        <v>8</v>
      </c>
      <c r="I101" s="86"/>
      <c r="J101" s="86">
        <v>4</v>
      </c>
      <c r="K101" s="86">
        <v>0</v>
      </c>
    </row>
    <row r="102" spans="1:11" s="100" customFormat="1" ht="63.75" customHeight="1">
      <c r="A102" s="80">
        <f t="shared" si="5"/>
        <v>38</v>
      </c>
      <c r="B102" s="53" t="s">
        <v>215</v>
      </c>
      <c r="C102" s="93" t="s">
        <v>235</v>
      </c>
      <c r="D102" s="85">
        <v>16842</v>
      </c>
      <c r="E102" s="84"/>
      <c r="F102" s="85">
        <v>9410</v>
      </c>
      <c r="G102" s="86"/>
      <c r="H102" s="86">
        <v>8</v>
      </c>
      <c r="I102" s="86"/>
      <c r="J102" s="86">
        <v>4</v>
      </c>
      <c r="K102" s="86">
        <v>0</v>
      </c>
    </row>
    <row r="103" spans="1:11" s="100" customFormat="1" ht="63.75" customHeight="1">
      <c r="A103" s="80">
        <f t="shared" si="5"/>
        <v>39</v>
      </c>
      <c r="B103" s="53" t="s">
        <v>216</v>
      </c>
      <c r="C103" s="93" t="s">
        <v>235</v>
      </c>
      <c r="D103" s="85">
        <v>16842</v>
      </c>
      <c r="E103" s="84"/>
      <c r="F103" s="85">
        <v>9410</v>
      </c>
      <c r="G103" s="86"/>
      <c r="H103" s="86">
        <v>8</v>
      </c>
      <c r="I103" s="86"/>
      <c r="J103" s="86">
        <v>4</v>
      </c>
      <c r="K103" s="86">
        <v>0</v>
      </c>
    </row>
    <row r="104" spans="1:11" s="100" customFormat="1" ht="63.75" customHeight="1">
      <c r="A104" s="80">
        <f t="shared" si="5"/>
        <v>40</v>
      </c>
      <c r="B104" s="53" t="s">
        <v>217</v>
      </c>
      <c r="C104" s="93" t="s">
        <v>235</v>
      </c>
      <c r="D104" s="85">
        <v>16842</v>
      </c>
      <c r="E104" s="84"/>
      <c r="F104" s="85">
        <v>9410</v>
      </c>
      <c r="G104" s="86"/>
      <c r="H104" s="86">
        <v>8</v>
      </c>
      <c r="I104" s="86"/>
      <c r="J104" s="86">
        <v>4</v>
      </c>
      <c r="K104" s="86">
        <v>0</v>
      </c>
    </row>
    <row r="105" spans="1:11" s="100" customFormat="1" ht="63.75" customHeight="1">
      <c r="A105" s="80">
        <f t="shared" si="5"/>
        <v>41</v>
      </c>
      <c r="B105" s="53" t="s">
        <v>218</v>
      </c>
      <c r="C105" s="93" t="s">
        <v>235</v>
      </c>
      <c r="D105" s="85">
        <v>10630</v>
      </c>
      <c r="E105" s="84"/>
      <c r="F105" s="85">
        <v>4786</v>
      </c>
      <c r="G105" s="86"/>
      <c r="H105" s="86">
        <v>8</v>
      </c>
      <c r="I105" s="86"/>
      <c r="J105" s="86">
        <v>4</v>
      </c>
      <c r="K105" s="86">
        <v>0</v>
      </c>
    </row>
    <row r="106" spans="1:11" s="100" customFormat="1" ht="60.75" customHeight="1">
      <c r="A106" s="80">
        <f t="shared" si="5"/>
        <v>42</v>
      </c>
      <c r="B106" s="53" t="s">
        <v>219</v>
      </c>
      <c r="C106" s="93" t="s">
        <v>235</v>
      </c>
      <c r="D106" s="85">
        <v>16842</v>
      </c>
      <c r="E106" s="84"/>
      <c r="F106" s="85">
        <v>9410</v>
      </c>
      <c r="G106" s="86"/>
      <c r="H106" s="86">
        <v>8</v>
      </c>
      <c r="I106" s="86"/>
      <c r="J106" s="86">
        <v>4</v>
      </c>
      <c r="K106" s="86">
        <v>0</v>
      </c>
    </row>
    <row r="107" spans="1:11" s="100" customFormat="1" ht="60.75" customHeight="1">
      <c r="A107" s="80">
        <f t="shared" si="5"/>
        <v>43</v>
      </c>
      <c r="B107" s="53" t="s">
        <v>220</v>
      </c>
      <c r="C107" s="93" t="s">
        <v>235</v>
      </c>
      <c r="D107" s="85">
        <v>16842</v>
      </c>
      <c r="E107" s="84"/>
      <c r="F107" s="85">
        <v>9410</v>
      </c>
      <c r="G107" s="86"/>
      <c r="H107" s="86">
        <v>8</v>
      </c>
      <c r="I107" s="86"/>
      <c r="J107" s="86">
        <v>4</v>
      </c>
      <c r="K107" s="86">
        <v>0</v>
      </c>
    </row>
    <row r="108" spans="1:11" s="100" customFormat="1" ht="60.75" customHeight="1">
      <c r="A108" s="80">
        <f t="shared" si="5"/>
        <v>44</v>
      </c>
      <c r="B108" s="53" t="s">
        <v>221</v>
      </c>
      <c r="C108" s="93" t="s">
        <v>235</v>
      </c>
      <c r="D108" s="85">
        <v>16842</v>
      </c>
      <c r="E108" s="84"/>
      <c r="F108" s="85">
        <v>9410</v>
      </c>
      <c r="G108" s="86"/>
      <c r="H108" s="86">
        <v>8</v>
      </c>
      <c r="I108" s="86"/>
      <c r="J108" s="86">
        <v>4</v>
      </c>
      <c r="K108" s="86">
        <v>0</v>
      </c>
    </row>
    <row r="109" spans="1:11" s="100" customFormat="1" ht="60.75" customHeight="1">
      <c r="A109" s="80">
        <f t="shared" si="5"/>
        <v>45</v>
      </c>
      <c r="B109" s="53" t="s">
        <v>222</v>
      </c>
      <c r="C109" s="93" t="s">
        <v>235</v>
      </c>
      <c r="D109" s="85">
        <v>16842</v>
      </c>
      <c r="E109" s="84"/>
      <c r="F109" s="85">
        <v>9410</v>
      </c>
      <c r="G109" s="86"/>
      <c r="H109" s="86">
        <v>8</v>
      </c>
      <c r="I109" s="86"/>
      <c r="J109" s="86">
        <v>4</v>
      </c>
      <c r="K109" s="86">
        <v>0</v>
      </c>
    </row>
    <row r="110" spans="1:11" s="100" customFormat="1" ht="69" customHeight="1">
      <c r="A110" s="80">
        <f t="shared" si="5"/>
        <v>46</v>
      </c>
      <c r="B110" s="53" t="s">
        <v>223</v>
      </c>
      <c r="C110" s="93" t="s">
        <v>235</v>
      </c>
      <c r="D110" s="85">
        <v>16842</v>
      </c>
      <c r="E110" s="84"/>
      <c r="F110" s="85">
        <v>9410</v>
      </c>
      <c r="G110" s="86"/>
      <c r="H110" s="86">
        <v>8</v>
      </c>
      <c r="I110" s="86"/>
      <c r="J110" s="86">
        <v>4</v>
      </c>
      <c r="K110" s="86">
        <v>0</v>
      </c>
    </row>
    <row r="111" spans="1:11" s="100" customFormat="1" ht="69" customHeight="1">
      <c r="A111" s="80">
        <f t="shared" si="5"/>
        <v>47</v>
      </c>
      <c r="B111" s="53" t="s">
        <v>224</v>
      </c>
      <c r="C111" s="93" t="s">
        <v>235</v>
      </c>
      <c r="D111" s="85">
        <v>16842</v>
      </c>
      <c r="E111" s="84"/>
      <c r="F111" s="85">
        <v>9410</v>
      </c>
      <c r="G111" s="86"/>
      <c r="H111" s="86">
        <v>8</v>
      </c>
      <c r="I111" s="86"/>
      <c r="J111" s="86">
        <v>4</v>
      </c>
      <c r="K111" s="86">
        <v>0</v>
      </c>
    </row>
    <row r="112" spans="1:11" s="100" customFormat="1" ht="69" customHeight="1">
      <c r="A112" s="80">
        <f t="shared" si="5"/>
        <v>48</v>
      </c>
      <c r="B112" s="53" t="s">
        <v>225</v>
      </c>
      <c r="C112" s="93" t="s">
        <v>226</v>
      </c>
      <c r="D112" s="85">
        <v>16842</v>
      </c>
      <c r="E112" s="84"/>
      <c r="F112" s="85">
        <v>9410</v>
      </c>
      <c r="G112" s="86"/>
      <c r="H112" s="86">
        <v>8</v>
      </c>
      <c r="I112" s="86"/>
      <c r="J112" s="86">
        <v>4</v>
      </c>
      <c r="K112" s="86">
        <v>0</v>
      </c>
    </row>
    <row r="113" spans="1:11" s="100" customFormat="1" ht="72.75" customHeight="1">
      <c r="A113" s="80">
        <f t="shared" si="5"/>
        <v>49</v>
      </c>
      <c r="B113" s="53" t="s">
        <v>227</v>
      </c>
      <c r="C113" s="93" t="s">
        <v>235</v>
      </c>
      <c r="D113" s="85">
        <v>16842</v>
      </c>
      <c r="E113" s="84"/>
      <c r="F113" s="85">
        <v>9410</v>
      </c>
      <c r="G113" s="86"/>
      <c r="H113" s="86">
        <v>8</v>
      </c>
      <c r="I113" s="86"/>
      <c r="J113" s="86">
        <v>4</v>
      </c>
      <c r="K113" s="86">
        <v>0</v>
      </c>
    </row>
    <row r="114" spans="1:11" s="100" customFormat="1" ht="72.75" customHeight="1">
      <c r="A114" s="80">
        <f t="shared" si="5"/>
        <v>50</v>
      </c>
      <c r="B114" s="53" t="s">
        <v>228</v>
      </c>
      <c r="C114" s="93" t="s">
        <v>235</v>
      </c>
      <c r="D114" s="85">
        <v>16842</v>
      </c>
      <c r="E114" s="84"/>
      <c r="F114" s="85">
        <v>9410</v>
      </c>
      <c r="G114" s="86"/>
      <c r="H114" s="86">
        <v>8</v>
      </c>
      <c r="I114" s="86"/>
      <c r="J114" s="86">
        <v>4</v>
      </c>
      <c r="K114" s="86">
        <v>0</v>
      </c>
    </row>
    <row r="115" spans="1:11" s="100" customFormat="1" ht="72.75" customHeight="1">
      <c r="A115" s="80">
        <f t="shared" si="5"/>
        <v>51</v>
      </c>
      <c r="B115" s="53" t="s">
        <v>229</v>
      </c>
      <c r="C115" s="93" t="s">
        <v>235</v>
      </c>
      <c r="D115" s="85">
        <v>16842</v>
      </c>
      <c r="E115" s="84"/>
      <c r="F115" s="85">
        <v>9410</v>
      </c>
      <c r="G115" s="86"/>
      <c r="H115" s="86">
        <v>8</v>
      </c>
      <c r="I115" s="86"/>
      <c r="J115" s="86">
        <v>4</v>
      </c>
      <c r="K115" s="86">
        <v>0</v>
      </c>
    </row>
    <row r="116" spans="1:11" s="100" customFormat="1" ht="72.75" customHeight="1">
      <c r="A116" s="80">
        <f t="shared" si="5"/>
        <v>52</v>
      </c>
      <c r="B116" s="53" t="s">
        <v>230</v>
      </c>
      <c r="C116" s="93" t="s">
        <v>235</v>
      </c>
      <c r="D116" s="85">
        <v>16842</v>
      </c>
      <c r="E116" s="84"/>
      <c r="F116" s="85">
        <v>9410</v>
      </c>
      <c r="G116" s="86"/>
      <c r="H116" s="86">
        <v>8</v>
      </c>
      <c r="I116" s="86"/>
      <c r="J116" s="86">
        <v>4</v>
      </c>
      <c r="K116" s="86">
        <v>0</v>
      </c>
    </row>
    <row r="117" spans="1:11" s="100" customFormat="1" ht="73.5" customHeight="1">
      <c r="A117" s="80">
        <f t="shared" si="5"/>
        <v>53</v>
      </c>
      <c r="B117" s="53" t="s">
        <v>231</v>
      </c>
      <c r="C117" s="93" t="s">
        <v>235</v>
      </c>
      <c r="D117" s="85">
        <v>10630</v>
      </c>
      <c r="E117" s="84"/>
      <c r="F117" s="85">
        <v>4786</v>
      </c>
      <c r="G117" s="86"/>
      <c r="H117" s="86">
        <v>8</v>
      </c>
      <c r="I117" s="86"/>
      <c r="J117" s="86">
        <v>4</v>
      </c>
      <c r="K117" s="86">
        <v>0</v>
      </c>
    </row>
    <row r="118" spans="1:11" s="100" customFormat="1" ht="73.5" customHeight="1">
      <c r="A118" s="80">
        <f t="shared" si="5"/>
        <v>54</v>
      </c>
      <c r="B118" s="53" t="s">
        <v>232</v>
      </c>
      <c r="C118" s="93" t="s">
        <v>235</v>
      </c>
      <c r="D118" s="85">
        <v>10630</v>
      </c>
      <c r="E118" s="84"/>
      <c r="F118" s="85">
        <v>4786</v>
      </c>
      <c r="G118" s="86"/>
      <c r="H118" s="86">
        <v>8</v>
      </c>
      <c r="I118" s="86"/>
      <c r="J118" s="86">
        <v>4</v>
      </c>
      <c r="K118" s="86">
        <v>0</v>
      </c>
    </row>
    <row r="119" spans="1:11" s="100" customFormat="1" ht="115.5" customHeight="1">
      <c r="A119" s="80">
        <f t="shared" si="5"/>
        <v>55</v>
      </c>
      <c r="B119" s="53" t="s">
        <v>233</v>
      </c>
      <c r="C119" s="93" t="s">
        <v>235</v>
      </c>
      <c r="D119" s="85">
        <v>16842</v>
      </c>
      <c r="E119" s="84"/>
      <c r="F119" s="85">
        <v>9410</v>
      </c>
      <c r="G119" s="86"/>
      <c r="H119" s="86">
        <v>8</v>
      </c>
      <c r="I119" s="86"/>
      <c r="J119" s="86">
        <v>4</v>
      </c>
      <c r="K119" s="86">
        <v>0</v>
      </c>
    </row>
    <row r="120" spans="1:11" s="100" customFormat="1" ht="101.25" customHeight="1">
      <c r="A120" s="80">
        <f t="shared" si="5"/>
        <v>56</v>
      </c>
      <c r="B120" s="53" t="s">
        <v>234</v>
      </c>
      <c r="C120" s="93" t="s">
        <v>235</v>
      </c>
      <c r="D120" s="85">
        <v>16842</v>
      </c>
      <c r="E120" s="84"/>
      <c r="F120" s="85">
        <v>9410</v>
      </c>
      <c r="G120" s="86"/>
      <c r="H120" s="86">
        <v>8</v>
      </c>
      <c r="I120" s="86"/>
      <c r="J120" s="86">
        <v>4</v>
      </c>
      <c r="K120" s="86">
        <v>0</v>
      </c>
    </row>
    <row r="121" spans="1:11" s="100" customFormat="1" ht="93" customHeight="1">
      <c r="A121" s="80">
        <f t="shared" si="5"/>
        <v>57</v>
      </c>
      <c r="B121" s="53" t="s">
        <v>240</v>
      </c>
      <c r="C121" s="93" t="s">
        <v>235</v>
      </c>
      <c r="D121" s="85">
        <v>16842</v>
      </c>
      <c r="E121" s="84"/>
      <c r="F121" s="85">
        <v>9410</v>
      </c>
      <c r="G121" s="86"/>
      <c r="H121" s="86">
        <v>8</v>
      </c>
      <c r="I121" s="86"/>
      <c r="J121" s="86">
        <v>4</v>
      </c>
      <c r="K121" s="86">
        <v>0</v>
      </c>
    </row>
    <row r="122" spans="1:11" ht="28.5" customHeight="1">
      <c r="A122" s="156" t="s">
        <v>31</v>
      </c>
      <c r="B122" s="157"/>
      <c r="C122" s="77" t="s">
        <v>22</v>
      </c>
      <c r="D122" s="118">
        <f>SUM(D65:D121)</f>
        <v>2580243</v>
      </c>
      <c r="E122" s="118"/>
      <c r="F122" s="118">
        <f>SUM(F65:F121)</f>
        <v>1634846</v>
      </c>
      <c r="G122" s="118"/>
      <c r="H122" s="118">
        <f>SUM(H65:H121)</f>
        <v>893.7</v>
      </c>
      <c r="I122" s="118"/>
      <c r="J122" s="118">
        <f>SUM(J65:J121)</f>
        <v>341.87</v>
      </c>
      <c r="K122" s="118">
        <f>SUM(K65:K121)</f>
        <v>1.35</v>
      </c>
    </row>
    <row r="123" spans="1:11" ht="19.5" customHeight="1">
      <c r="A123" s="158" t="s">
        <v>41</v>
      </c>
      <c r="B123" s="159"/>
      <c r="C123" s="101"/>
      <c r="D123" s="119">
        <f>D122+D60+D35</f>
        <v>3036466</v>
      </c>
      <c r="E123" s="120"/>
      <c r="F123" s="119">
        <f>F122+F60+F35</f>
        <v>1737296</v>
      </c>
      <c r="G123" s="120"/>
      <c r="H123" s="119">
        <f>H122+H60+H35</f>
        <v>1543.7</v>
      </c>
      <c r="I123" s="120"/>
      <c r="J123" s="119">
        <f>J122+J60+J35</f>
        <v>616.87</v>
      </c>
      <c r="K123" s="119">
        <f>K122+K60+K35</f>
        <v>77.349999999999994</v>
      </c>
    </row>
    <row r="124" spans="1:11" ht="18.75" customHeight="1">
      <c r="A124" s="102"/>
      <c r="B124" s="106"/>
      <c r="C124" s="106"/>
      <c r="D124" s="103"/>
      <c r="E124" s="102"/>
      <c r="F124" s="103"/>
      <c r="G124" s="102"/>
      <c r="H124" s="103"/>
      <c r="I124" s="102"/>
      <c r="J124" s="103"/>
      <c r="K124" s="103"/>
    </row>
    <row r="125" spans="1:11" s="110" customFormat="1" ht="18.75" customHeight="1">
      <c r="A125" s="111"/>
      <c r="B125" s="112" t="s">
        <v>42</v>
      </c>
      <c r="C125" s="111"/>
      <c r="D125" s="113"/>
      <c r="E125" s="113"/>
      <c r="F125" s="113"/>
      <c r="G125" s="113"/>
      <c r="H125" s="113"/>
      <c r="I125" s="113"/>
      <c r="J125" s="113"/>
      <c r="K125" s="113"/>
    </row>
    <row r="126" spans="1:11" s="110" customFormat="1" ht="18.75" customHeight="1">
      <c r="A126" s="160" t="s">
        <v>43</v>
      </c>
      <c r="B126" s="160"/>
      <c r="C126" s="114"/>
      <c r="D126" s="112" t="s">
        <v>44</v>
      </c>
      <c r="E126" s="113"/>
      <c r="F126" s="113"/>
      <c r="G126" s="113"/>
      <c r="H126" s="113"/>
      <c r="I126" s="113"/>
      <c r="J126" s="113"/>
      <c r="K126" s="113"/>
    </row>
    <row r="127" spans="1:11" s="110" customFormat="1" ht="18.75" customHeight="1">
      <c r="A127" s="111"/>
      <c r="B127" s="112"/>
      <c r="C127" s="111"/>
      <c r="D127" s="113"/>
      <c r="E127" s="113"/>
      <c r="F127" s="113"/>
      <c r="G127" s="113"/>
      <c r="H127" s="113"/>
      <c r="I127" s="113"/>
      <c r="J127" s="113"/>
      <c r="K127" s="113"/>
    </row>
    <row r="128" spans="1:11" s="110" customFormat="1" ht="18.75" customHeight="1">
      <c r="A128" s="114"/>
      <c r="B128" s="115" t="s">
        <v>56</v>
      </c>
      <c r="C128" s="114"/>
      <c r="D128" s="115" t="s">
        <v>57</v>
      </c>
      <c r="E128" s="116"/>
      <c r="F128" s="116"/>
      <c r="G128" s="116"/>
      <c r="H128" s="116"/>
      <c r="I128" s="116"/>
      <c r="J128" s="116"/>
      <c r="K128" s="116"/>
    </row>
    <row r="129" spans="1:11" s="110" customFormat="1" ht="18.75" customHeight="1">
      <c r="A129" s="114"/>
      <c r="B129" s="115"/>
      <c r="C129" s="114"/>
      <c r="D129" s="116"/>
      <c r="E129" s="116"/>
      <c r="F129" s="116"/>
      <c r="G129" s="116"/>
      <c r="H129" s="116"/>
      <c r="I129" s="116"/>
      <c r="J129" s="116"/>
      <c r="K129" s="116"/>
    </row>
    <row r="130" spans="1:11" s="110" customFormat="1" ht="18.75" customHeight="1">
      <c r="A130" s="114"/>
      <c r="B130" s="117" t="s">
        <v>236</v>
      </c>
    </row>
    <row r="131" spans="1:11" s="110" customFormat="1" ht="18.75" customHeight="1">
      <c r="A131" s="114"/>
      <c r="B131" s="117"/>
    </row>
    <row r="132" spans="1:11" s="110" customFormat="1" ht="18.75" customHeight="1">
      <c r="A132" s="114"/>
      <c r="B132" s="117" t="s">
        <v>237</v>
      </c>
    </row>
  </sheetData>
  <mergeCells count="28">
    <mergeCell ref="A63:B63"/>
    <mergeCell ref="A122:B122"/>
    <mergeCell ref="A123:B123"/>
    <mergeCell ref="A126:B126"/>
    <mergeCell ref="A12:A13"/>
    <mergeCell ref="B12:B13"/>
    <mergeCell ref="A29:B29"/>
    <mergeCell ref="A33:B33"/>
    <mergeCell ref="A34:B34"/>
    <mergeCell ref="A52:B52"/>
    <mergeCell ref="A59:B59"/>
    <mergeCell ref="A60:B60"/>
    <mergeCell ref="A17:B17"/>
    <mergeCell ref="A18:B18"/>
    <mergeCell ref="A35:B35"/>
    <mergeCell ref="J6:K6"/>
    <mergeCell ref="A7:B7"/>
    <mergeCell ref="A10:K10"/>
    <mergeCell ref="D12:E12"/>
    <mergeCell ref="F12:G12"/>
    <mergeCell ref="H12:K12"/>
    <mergeCell ref="C12:C13"/>
    <mergeCell ref="A1:B1"/>
    <mergeCell ref="A2:B2"/>
    <mergeCell ref="H2:K2"/>
    <mergeCell ref="J3:K3"/>
    <mergeCell ref="A5:B5"/>
    <mergeCell ref="H5:I5"/>
  </mergeCells>
  <pageMargins left="0.31496062992126" right="0.23622047244094499" top="0.196850393700787" bottom="0.23622047244094499" header="0.31496062992126" footer="0.31496062992126"/>
  <pageSetup paperSize="9" scale="70" orientation="portrait" horizontalDpi="180" verticalDpi="180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topLeftCell="A16" zoomScale="115" zoomScaleNormal="115" workbookViewId="0">
      <selection activeCell="B19" sqref="B19"/>
    </sheetView>
  </sheetViews>
  <sheetFormatPr defaultColWidth="9.140625" defaultRowHeight="15"/>
  <cols>
    <col min="1" max="1" width="7" style="3" customWidth="1"/>
    <col min="2" max="2" width="28.28515625" style="4" customWidth="1"/>
    <col min="3" max="3" width="9.140625" style="4"/>
    <col min="4" max="4" width="12.42578125" style="4" customWidth="1"/>
    <col min="5" max="5" width="9.140625" style="4"/>
    <col min="6" max="6" width="11" style="4" customWidth="1"/>
    <col min="7" max="16384" width="9.140625" style="4"/>
  </cols>
  <sheetData>
    <row r="1" spans="1:11" s="1" customFormat="1" ht="15.75">
      <c r="A1" s="130" t="s">
        <v>0</v>
      </c>
      <c r="B1" s="130"/>
      <c r="C1" s="5"/>
      <c r="D1" s="5"/>
      <c r="E1" s="5"/>
      <c r="F1" s="5"/>
      <c r="G1" s="5"/>
      <c r="H1" s="6" t="s">
        <v>1</v>
      </c>
      <c r="I1" s="5"/>
      <c r="J1" s="5"/>
      <c r="K1" s="5"/>
    </row>
    <row r="2" spans="1:11" s="1" customFormat="1" ht="32.25" customHeight="1">
      <c r="A2" s="131" t="s">
        <v>2</v>
      </c>
      <c r="B2" s="131"/>
      <c r="C2" s="5"/>
      <c r="D2" s="5"/>
      <c r="E2" s="5"/>
      <c r="F2" s="5"/>
      <c r="G2" s="5"/>
      <c r="H2" s="132" t="s">
        <v>3</v>
      </c>
      <c r="I2" s="132"/>
      <c r="J2" s="132"/>
      <c r="K2" s="132"/>
    </row>
    <row r="3" spans="1:11" s="1" customFormat="1" ht="15.75">
      <c r="A3" s="7"/>
      <c r="B3" s="8" t="s">
        <v>4</v>
      </c>
      <c r="C3" s="5"/>
      <c r="D3" s="5"/>
      <c r="E3" s="5"/>
      <c r="F3" s="5"/>
      <c r="G3" s="5"/>
      <c r="H3" s="9"/>
      <c r="I3" s="45"/>
      <c r="J3" s="133" t="s">
        <v>5</v>
      </c>
      <c r="K3" s="133"/>
    </row>
    <row r="4" spans="1:11" s="1" customFormat="1" ht="15.75">
      <c r="A4" s="10"/>
      <c r="B4" s="11"/>
      <c r="C4" s="5"/>
      <c r="D4" s="5"/>
      <c r="E4" s="5"/>
      <c r="F4" s="5"/>
      <c r="G4" s="5"/>
      <c r="H4" s="11"/>
      <c r="I4" s="5"/>
      <c r="J4" s="46"/>
      <c r="K4" s="46"/>
    </row>
    <row r="5" spans="1:11" s="1" customFormat="1" ht="15" customHeight="1">
      <c r="A5" s="131" t="s">
        <v>6</v>
      </c>
      <c r="B5" s="131"/>
      <c r="C5" s="5"/>
      <c r="D5" s="5"/>
      <c r="E5" s="5"/>
      <c r="F5" s="5"/>
      <c r="G5" s="5"/>
      <c r="H5" s="132"/>
      <c r="I5" s="132"/>
      <c r="J5" s="5"/>
      <c r="K5" s="5"/>
    </row>
    <row r="6" spans="1:11" s="1" customFormat="1" ht="15.75">
      <c r="A6" s="7"/>
      <c r="B6" s="12" t="s">
        <v>7</v>
      </c>
      <c r="C6" s="5"/>
      <c r="D6" s="5"/>
      <c r="E6" s="5"/>
      <c r="F6" s="5"/>
      <c r="G6" s="5"/>
      <c r="H6" s="11"/>
      <c r="I6" s="5"/>
      <c r="J6" s="133"/>
      <c r="K6" s="133"/>
    </row>
    <row r="7" spans="1:11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5" customHeight="1">
      <c r="A8" s="134" t="s">
        <v>58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</row>
    <row r="9" spans="1:11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28.5" customHeight="1">
      <c r="A10" s="138" t="s">
        <v>8</v>
      </c>
      <c r="B10" s="138" t="s">
        <v>9</v>
      </c>
      <c r="C10" s="138" t="s">
        <v>59</v>
      </c>
      <c r="D10" s="15" t="s">
        <v>11</v>
      </c>
      <c r="E10" s="16"/>
      <c r="F10" s="163" t="s">
        <v>12</v>
      </c>
      <c r="G10" s="164"/>
      <c r="H10" s="15" t="s">
        <v>13</v>
      </c>
      <c r="I10" s="47"/>
      <c r="J10" s="47"/>
      <c r="K10" s="16"/>
    </row>
    <row r="11" spans="1:11" ht="77.25" customHeight="1">
      <c r="A11" s="139"/>
      <c r="B11" s="139"/>
      <c r="C11" s="139"/>
      <c r="D11" s="18" t="s">
        <v>14</v>
      </c>
      <c r="E11" s="18" t="s">
        <v>15</v>
      </c>
      <c r="F11" s="17" t="s">
        <v>16</v>
      </c>
      <c r="G11" s="17" t="s">
        <v>17</v>
      </c>
      <c r="H11" s="18" t="s">
        <v>18</v>
      </c>
      <c r="I11" s="18" t="s">
        <v>19</v>
      </c>
      <c r="J11" s="18" t="s">
        <v>20</v>
      </c>
      <c r="K11" s="18" t="s">
        <v>21</v>
      </c>
    </row>
    <row r="12" spans="1:11">
      <c r="A12" s="19">
        <v>1</v>
      </c>
      <c r="B12" s="20" t="s">
        <v>28</v>
      </c>
      <c r="C12" s="21"/>
      <c r="D12" s="22"/>
      <c r="E12" s="23"/>
      <c r="F12" s="24"/>
      <c r="G12" s="21"/>
      <c r="H12" s="23"/>
      <c r="I12" s="23"/>
      <c r="J12" s="23"/>
      <c r="K12" s="48"/>
    </row>
    <row r="13" spans="1:11">
      <c r="A13" s="25" t="s">
        <v>23</v>
      </c>
      <c r="B13" s="26" t="s">
        <v>60</v>
      </c>
      <c r="C13" s="21"/>
      <c r="D13" s="24"/>
      <c r="E13" s="21"/>
      <c r="F13" s="24"/>
      <c r="G13" s="21"/>
      <c r="H13" s="21"/>
      <c r="I13" s="21"/>
      <c r="J13" s="21"/>
      <c r="K13" s="49"/>
    </row>
    <row r="14" spans="1:11" ht="28.5" customHeight="1">
      <c r="A14" s="27" t="s">
        <v>25</v>
      </c>
      <c r="B14" s="28" t="s">
        <v>61</v>
      </c>
      <c r="C14" s="29" t="s">
        <v>26</v>
      </c>
      <c r="D14" s="30">
        <v>78301.75</v>
      </c>
      <c r="E14" s="30"/>
      <c r="F14" s="30">
        <v>60000</v>
      </c>
      <c r="G14" s="30"/>
      <c r="H14" s="30">
        <v>92</v>
      </c>
      <c r="I14" s="35"/>
      <c r="J14" s="35">
        <v>0</v>
      </c>
      <c r="K14" s="35">
        <v>0</v>
      </c>
    </row>
    <row r="15" spans="1:11">
      <c r="A15" s="25" t="s">
        <v>62</v>
      </c>
      <c r="B15" s="26" t="s">
        <v>63</v>
      </c>
      <c r="C15" s="21"/>
      <c r="D15" s="31"/>
      <c r="E15" s="31"/>
      <c r="F15" s="31"/>
      <c r="G15" s="31"/>
      <c r="H15" s="31"/>
      <c r="I15" s="21"/>
      <c r="J15" s="21"/>
      <c r="K15" s="49"/>
    </row>
    <row r="16" spans="1:11" ht="28.5" customHeight="1">
      <c r="A16" s="27" t="s">
        <v>64</v>
      </c>
      <c r="B16" s="28" t="s">
        <v>65</v>
      </c>
      <c r="C16" s="29" t="s">
        <v>26</v>
      </c>
      <c r="D16" s="30">
        <v>48268.75</v>
      </c>
      <c r="E16" s="30"/>
      <c r="F16" s="30">
        <v>33780.58</v>
      </c>
      <c r="G16" s="30"/>
      <c r="H16" s="30">
        <v>92</v>
      </c>
      <c r="I16" s="35"/>
      <c r="J16" s="35">
        <v>0</v>
      </c>
      <c r="K16" s="35">
        <v>0</v>
      </c>
    </row>
    <row r="17" spans="1:11" ht="19.5" customHeight="1">
      <c r="A17" s="136" t="s">
        <v>66</v>
      </c>
      <c r="B17" s="165"/>
      <c r="C17" s="32" t="s">
        <v>22</v>
      </c>
      <c r="D17" s="33">
        <f>D16+D14</f>
        <v>126570.5</v>
      </c>
      <c r="E17" s="33"/>
      <c r="F17" s="33">
        <f>F16+F14</f>
        <v>93780.58</v>
      </c>
      <c r="G17" s="33"/>
      <c r="H17" s="33">
        <f>H16+H14</f>
        <v>184</v>
      </c>
      <c r="I17" s="50"/>
      <c r="J17" s="51">
        <f>J16+J14</f>
        <v>0</v>
      </c>
      <c r="K17" s="51">
        <f>K16+K14</f>
        <v>0</v>
      </c>
    </row>
    <row r="18" spans="1:11">
      <c r="A18" s="32">
        <v>3</v>
      </c>
      <c r="B18" s="26" t="s">
        <v>67</v>
      </c>
      <c r="C18" s="21"/>
      <c r="D18" s="31"/>
      <c r="E18" s="31"/>
      <c r="F18" s="31"/>
      <c r="G18" s="31"/>
      <c r="H18" s="31"/>
      <c r="I18" s="21"/>
      <c r="J18" s="21"/>
      <c r="K18" s="49"/>
    </row>
    <row r="19" spans="1:11" ht="48.75" customHeight="1">
      <c r="A19" s="34" t="s">
        <v>68</v>
      </c>
      <c r="B19" s="28" t="s">
        <v>69</v>
      </c>
      <c r="C19" s="29" t="s">
        <v>26</v>
      </c>
      <c r="D19" s="30">
        <v>10000</v>
      </c>
      <c r="E19" s="30"/>
      <c r="F19" s="30">
        <v>5000</v>
      </c>
      <c r="G19" s="30"/>
      <c r="H19" s="30">
        <v>253</v>
      </c>
      <c r="I19" s="35"/>
      <c r="J19" s="35">
        <v>0</v>
      </c>
      <c r="K19" s="35">
        <v>0</v>
      </c>
    </row>
    <row r="20" spans="1:11">
      <c r="A20" s="32">
        <v>4</v>
      </c>
      <c r="B20" s="26" t="s">
        <v>70</v>
      </c>
      <c r="C20" s="21"/>
      <c r="D20" s="24"/>
      <c r="E20" s="21"/>
      <c r="F20" s="24"/>
      <c r="G20" s="21"/>
      <c r="H20" s="21"/>
      <c r="I20" s="21"/>
      <c r="J20" s="21"/>
      <c r="K20" s="49"/>
    </row>
    <row r="21" spans="1:11" ht="27.75" customHeight="1">
      <c r="A21" s="34" t="s">
        <v>71</v>
      </c>
      <c r="B21" s="28" t="s">
        <v>36</v>
      </c>
      <c r="C21" s="29" t="s">
        <v>26</v>
      </c>
      <c r="D21" s="30"/>
      <c r="E21" s="35"/>
      <c r="F21" s="30"/>
      <c r="G21" s="35"/>
      <c r="H21" s="36">
        <v>40</v>
      </c>
      <c r="I21" s="35"/>
      <c r="J21" s="35">
        <v>0</v>
      </c>
      <c r="K21" s="35">
        <v>0</v>
      </c>
    </row>
    <row r="22" spans="1:11">
      <c r="A22" s="140" t="s">
        <v>72</v>
      </c>
      <c r="B22" s="166"/>
      <c r="C22" s="37"/>
      <c r="D22" s="38">
        <f>D21+D19+D17</f>
        <v>136570.5</v>
      </c>
      <c r="E22" s="39"/>
      <c r="F22" s="38">
        <f>F21+F19+F17</f>
        <v>98780.58</v>
      </c>
      <c r="G22" s="39"/>
      <c r="H22" s="38">
        <f>H21+H19+H17</f>
        <v>477</v>
      </c>
      <c r="I22" s="39"/>
      <c r="J22" s="38">
        <f>J21+J19+J17</f>
        <v>0</v>
      </c>
      <c r="K22" s="38">
        <f>K21+K19+K17</f>
        <v>0</v>
      </c>
    </row>
    <row r="23" spans="1:11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s="2" customFormat="1" ht="18">
      <c r="A24" s="40"/>
      <c r="B24" s="41" t="s">
        <v>42</v>
      </c>
      <c r="C24" s="41"/>
      <c r="D24" s="41"/>
      <c r="E24" s="41"/>
      <c r="F24" s="41"/>
      <c r="G24" s="41"/>
      <c r="H24" s="41"/>
      <c r="I24" s="41"/>
      <c r="J24" s="41"/>
      <c r="K24" s="41"/>
    </row>
    <row r="25" spans="1:11" s="2" customFormat="1" ht="15" customHeight="1">
      <c r="A25" s="142" t="s">
        <v>43</v>
      </c>
      <c r="B25" s="142"/>
      <c r="D25" s="42" t="s">
        <v>44</v>
      </c>
      <c r="E25" s="41"/>
      <c r="F25" s="41"/>
      <c r="H25" s="41"/>
      <c r="I25" s="41"/>
      <c r="J25" s="41"/>
      <c r="K25" s="41"/>
    </row>
    <row r="26" spans="1:11" s="2" customFormat="1" ht="18">
      <c r="A26" s="40"/>
      <c r="B26" s="41"/>
      <c r="C26" s="41"/>
      <c r="D26" s="41"/>
      <c r="E26" s="41"/>
      <c r="F26" s="41"/>
      <c r="H26" s="41"/>
      <c r="I26" s="41"/>
      <c r="J26" s="41"/>
      <c r="K26" s="41"/>
    </row>
    <row r="27" spans="1:11" s="2" customFormat="1" ht="18">
      <c r="A27" s="43"/>
      <c r="B27" s="2" t="s">
        <v>73</v>
      </c>
      <c r="D27" s="2" t="s">
        <v>74</v>
      </c>
    </row>
    <row r="29" spans="1:11" ht="21" customHeight="1">
      <c r="B29" s="44" t="s">
        <v>75</v>
      </c>
    </row>
    <row r="30" spans="1:11" ht="21" customHeight="1">
      <c r="B30" s="44" t="s">
        <v>76</v>
      </c>
    </row>
  </sheetData>
  <mergeCells count="15">
    <mergeCell ref="A25:B25"/>
    <mergeCell ref="A10:A11"/>
    <mergeCell ref="B10:B11"/>
    <mergeCell ref="C10:C11"/>
    <mergeCell ref="J6:K6"/>
    <mergeCell ref="A8:K8"/>
    <mergeCell ref="F10:G10"/>
    <mergeCell ref="A17:B17"/>
    <mergeCell ref="A22:B22"/>
    <mergeCell ref="A1:B1"/>
    <mergeCell ref="A2:B2"/>
    <mergeCell ref="H2:K2"/>
    <mergeCell ref="J3:K3"/>
    <mergeCell ref="A5:B5"/>
    <mergeCell ref="H5:I5"/>
  </mergeCells>
  <pageMargins left="0.63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ТП</vt:lpstr>
      <vt:lpstr>ВЛ</vt:lpstr>
      <vt:lpstr>УНО</vt:lpstr>
      <vt:lpstr>ВЛ!Область_печати</vt:lpstr>
      <vt:lpstr>ТП!Область_печати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ПТО</cp:lastModifiedBy>
  <cp:lastPrinted>2024-04-01T04:34:03Z</cp:lastPrinted>
  <dcterms:created xsi:type="dcterms:W3CDTF">2006-09-28T05:33:00Z</dcterms:created>
  <dcterms:modified xsi:type="dcterms:W3CDTF">2024-04-01T04:34:04Z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0F7F7A8E8B7C448783D24E1C020902A1_13</vt:lpwstr>
  </property>
  <property fmtid="{D5CDD505-2E9C-101B-9397-08002B2CF9AE}" pid="3" name="KSOProductBuildVer">
    <vt:lpwstr>1049-12.2.0.13489</vt:lpwstr>
  </property>
</Properties>
</file>